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 - Oprava koryta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'SO-00 - Vedlejší rozpočto...'!$C$125:$K$213</definedName>
    <definedName name="_xlnm.Print_Area" localSheetId="1">'SO-00 - Vedlejší rozpočto...'!$C$4:$J$76,'SO-00 - Vedlejší rozpočto...'!$C$82:$J$107,'SO-00 - Vedlejší rozpočto...'!$C$113:$K$213</definedName>
    <definedName name="_xlnm.Print_Titles" localSheetId="1">'SO-00 - Vedlejší rozpočto...'!$125:$125</definedName>
    <definedName name="_xlnm._FilterDatabase" localSheetId="2" hidden="1">'SO-01 - Oprava koryta'!$C$122:$K$421</definedName>
    <definedName name="_xlnm.Print_Area" localSheetId="2">'SO-01 - Oprava koryta'!$C$4:$J$76,'SO-01 - Oprava koryta'!$C$82:$J$104,'SO-01 - Oprava koryta'!$C$110:$K$421</definedName>
    <definedName name="_xlnm.Print_Titles" localSheetId="2">'SO-01 - Oprava koryta'!$122:$122</definedName>
    <definedName name="_xlnm.Print_Area" localSheetId="3">'Seznam figur'!$C$4:$G$35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T415"/>
  <c r="R400"/>
  <c r="J37"/>
  <c r="J36"/>
  <c i="1" r="AY96"/>
  <c i="3" r="J35"/>
  <c i="1" r="AX96"/>
  <c i="3" r="BI419"/>
  <c r="BH419"/>
  <c r="BG419"/>
  <c r="BF419"/>
  <c r="T419"/>
  <c r="R419"/>
  <c r="P419"/>
  <c r="BI416"/>
  <c r="BH416"/>
  <c r="BG416"/>
  <c r="BF416"/>
  <c r="T416"/>
  <c r="R416"/>
  <c r="P416"/>
  <c r="BI411"/>
  <c r="BH411"/>
  <c r="BG411"/>
  <c r="BF411"/>
  <c r="T411"/>
  <c r="R411"/>
  <c r="P411"/>
  <c r="BI405"/>
  <c r="BH405"/>
  <c r="BG405"/>
  <c r="BF405"/>
  <c r="T405"/>
  <c r="R405"/>
  <c r="P405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4"/>
  <c r="BH384"/>
  <c r="BG384"/>
  <c r="BF384"/>
  <c r="T384"/>
  <c r="R384"/>
  <c r="P384"/>
  <c r="BI379"/>
  <c r="BH379"/>
  <c r="BG379"/>
  <c r="BF379"/>
  <c r="T379"/>
  <c r="R379"/>
  <c r="P379"/>
  <c r="BI371"/>
  <c r="BH371"/>
  <c r="BG371"/>
  <c r="BF371"/>
  <c r="T371"/>
  <c r="R371"/>
  <c r="P371"/>
  <c r="BI366"/>
  <c r="BH366"/>
  <c r="BG366"/>
  <c r="BF366"/>
  <c r="T366"/>
  <c r="R366"/>
  <c r="P366"/>
  <c r="BI358"/>
  <c r="BH358"/>
  <c r="BG358"/>
  <c r="BF358"/>
  <c r="T358"/>
  <c r="R358"/>
  <c r="P358"/>
  <c r="BI353"/>
  <c r="BH353"/>
  <c r="BG353"/>
  <c r="BF353"/>
  <c r="T353"/>
  <c r="R353"/>
  <c r="P353"/>
  <c r="BI345"/>
  <c r="BH345"/>
  <c r="BG345"/>
  <c r="BF345"/>
  <c r="T345"/>
  <c r="R345"/>
  <c r="P345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26"/>
  <c r="BH326"/>
  <c r="BG326"/>
  <c r="BF326"/>
  <c r="T326"/>
  <c r="R326"/>
  <c r="P326"/>
  <c r="BI321"/>
  <c r="BH321"/>
  <c r="BG321"/>
  <c r="BF321"/>
  <c r="T321"/>
  <c r="R321"/>
  <c r="P321"/>
  <c r="BI313"/>
  <c r="BH313"/>
  <c r="BG313"/>
  <c r="BF313"/>
  <c r="T313"/>
  <c r="R313"/>
  <c r="P313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3"/>
  <c r="BH273"/>
  <c r="BG273"/>
  <c r="BF273"/>
  <c r="T273"/>
  <c r="R273"/>
  <c r="P273"/>
  <c r="BI269"/>
  <c r="BH269"/>
  <c r="BG269"/>
  <c r="BF269"/>
  <c r="T269"/>
  <c r="R269"/>
  <c r="P269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117"/>
  <c r="E7"/>
  <c r="E113"/>
  <c i="2" r="T168"/>
  <c r="R168"/>
  <c r="P168"/>
  <c r="BK168"/>
  <c r="J168"/>
  <c r="J102"/>
  <c r="J37"/>
  <c r="J36"/>
  <c i="1" r="AY95"/>
  <c i="2" r="J35"/>
  <c i="1" r="AX95"/>
  <c i="2" r="BI210"/>
  <c r="BH210"/>
  <c r="BG210"/>
  <c r="BF210"/>
  <c r="T210"/>
  <c r="T209"/>
  <c r="R210"/>
  <c r="R209"/>
  <c r="P210"/>
  <c r="P209"/>
  <c r="BI203"/>
  <c r="BH203"/>
  <c r="BG203"/>
  <c r="BF203"/>
  <c r="T203"/>
  <c r="T202"/>
  <c r="R203"/>
  <c r="R202"/>
  <c r="P203"/>
  <c r="P202"/>
  <c r="BI197"/>
  <c r="BH197"/>
  <c r="BG197"/>
  <c r="BF197"/>
  <c r="T197"/>
  <c r="T196"/>
  <c r="R197"/>
  <c r="R196"/>
  <c r="P197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69"/>
  <c r="BH169"/>
  <c r="BG169"/>
  <c r="BF169"/>
  <c r="T169"/>
  <c r="R169"/>
  <c r="P169"/>
  <c r="BI162"/>
  <c r="BH162"/>
  <c r="BG162"/>
  <c r="BF162"/>
  <c r="T162"/>
  <c r="T161"/>
  <c r="R162"/>
  <c r="R161"/>
  <c r="P162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BI129"/>
  <c r="BH129"/>
  <c r="BG129"/>
  <c r="BF129"/>
  <c r="T129"/>
  <c r="T128"/>
  <c r="T127"/>
  <c r="R129"/>
  <c r="P129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BK210"/>
  <c r="BK197"/>
  <c r="BK186"/>
  <c r="BK162"/>
  <c r="BK149"/>
  <c r="J142"/>
  <c r="J34"/>
  <c i="3" r="BK155"/>
  <c r="J405"/>
  <c r="J231"/>
  <c r="BK208"/>
  <c r="BK341"/>
  <c r="BK234"/>
  <c r="BK132"/>
  <c r="BK336"/>
  <c r="J155"/>
  <c r="J336"/>
  <c r="J180"/>
  <c r="BK384"/>
  <c r="J371"/>
  <c r="J213"/>
  <c i="1" r="AS94"/>
  <c i="2" r="J191"/>
  <c r="BK169"/>
  <c r="J162"/>
  <c r="J153"/>
  <c r="BK135"/>
  <c r="F36"/>
  <c i="3" r="J419"/>
  <c r="J313"/>
  <c r="J150"/>
  <c r="BK379"/>
  <c r="J278"/>
  <c r="J190"/>
  <c r="J284"/>
  <c r="J175"/>
  <c r="BK416"/>
  <c r="BK395"/>
  <c r="J308"/>
  <c r="BK195"/>
  <c i="2" r="J203"/>
  <c r="BK181"/>
  <c r="BK153"/>
  <c r="J135"/>
  <c i="3" r="J332"/>
  <c r="BK185"/>
  <c r="BK249"/>
  <c r="BK144"/>
  <c r="BK321"/>
  <c r="BK224"/>
  <c r="J341"/>
  <c r="J379"/>
  <c r="BK390"/>
  <c r="J302"/>
  <c r="J244"/>
  <c r="BK190"/>
  <c r="BK332"/>
  <c r="J165"/>
  <c i="2" r="BK203"/>
  <c r="J197"/>
  <c r="J186"/>
  <c r="J169"/>
  <c r="J157"/>
  <c r="BK142"/>
  <c r="J129"/>
  <c i="3" r="J358"/>
  <c r="J269"/>
  <c r="BK231"/>
  <c r="BK126"/>
  <c r="BK353"/>
  <c r="BK221"/>
  <c r="BK165"/>
  <c r="J395"/>
  <c r="BK160"/>
  <c r="BK358"/>
  <c r="J224"/>
  <c r="BK218"/>
  <c r="J170"/>
  <c r="J390"/>
  <c r="BK302"/>
  <c r="J126"/>
  <c i="2" r="F37"/>
  <c i="3" r="BK239"/>
  <c r="BK366"/>
  <c r="J234"/>
  <c r="BK203"/>
  <c r="J345"/>
  <c r="BK296"/>
  <c r="J416"/>
  <c r="BK254"/>
  <c r="BK150"/>
  <c r="J195"/>
  <c r="BK345"/>
  <c r="J321"/>
  <c r="J290"/>
  <c r="BK273"/>
  <c r="J239"/>
  <c r="J221"/>
  <c r="BK170"/>
  <c r="BK401"/>
  <c r="BK278"/>
  <c r="BK175"/>
  <c i="2" r="J210"/>
  <c r="BK191"/>
  <c r="J181"/>
  <c r="BK157"/>
  <c r="J149"/>
  <c r="BK129"/>
  <c r="F35"/>
  <c i="3" r="J353"/>
  <c r="J273"/>
  <c r="BK419"/>
  <c r="BK371"/>
  <c r="BK269"/>
  <c r="J384"/>
  <c r="BK244"/>
  <c r="J160"/>
  <c r="J132"/>
  <c r="BK326"/>
  <c r="J254"/>
  <c i="2" r="F34"/>
  <c i="3" r="J249"/>
  <c r="J138"/>
  <c r="BK411"/>
  <c r="J259"/>
  <c r="BK227"/>
  <c r="J185"/>
  <c r="J401"/>
  <c r="BK308"/>
  <c r="J218"/>
  <c r="J411"/>
  <c r="BK290"/>
  <c r="BK213"/>
  <c r="J366"/>
  <c r="J203"/>
  <c r="BK138"/>
  <c r="J326"/>
  <c r="BK313"/>
  <c r="BK284"/>
  <c r="BK259"/>
  <c r="J227"/>
  <c r="J208"/>
  <c r="J144"/>
  <c r="BK405"/>
  <c r="J296"/>
  <c r="BK180"/>
  <c l="1" r="BK357"/>
  <c r="J357"/>
  <c r="J99"/>
  <c i="2" r="P128"/>
  <c r="P127"/>
  <c r="T180"/>
  <c i="3" r="BK125"/>
  <c r="J125"/>
  <c r="J98"/>
  <c r="R357"/>
  <c i="2" r="P134"/>
  <c r="BK180"/>
  <c r="J180"/>
  <c r="J103"/>
  <c i="3" r="T125"/>
  <c r="T124"/>
  <c r="T123"/>
  <c r="BK378"/>
  <c r="J378"/>
  <c r="J100"/>
  <c r="R378"/>
  <c r="R389"/>
  <c i="2" r="R134"/>
  <c r="R133"/>
  <c r="R126"/>
  <c r="R180"/>
  <c r="R128"/>
  <c r="R127"/>
  <c i="3" r="P125"/>
  <c r="P124"/>
  <c r="P123"/>
  <c i="1" r="AU96"/>
  <c i="3" r="T357"/>
  <c r="T378"/>
  <c r="BK400"/>
  <c r="J400"/>
  <c r="J102"/>
  <c r="P400"/>
  <c r="BK415"/>
  <c r="J415"/>
  <c r="J103"/>
  <c r="P415"/>
  <c i="2" r="T134"/>
  <c r="T133"/>
  <c r="P180"/>
  <c i="3" r="R125"/>
  <c r="R124"/>
  <c r="R123"/>
  <c r="P357"/>
  <c r="P378"/>
  <c r="BK389"/>
  <c r="J389"/>
  <c r="J101"/>
  <c r="P389"/>
  <c r="T389"/>
  <c r="T400"/>
  <c r="R415"/>
  <c i="2" r="BK134"/>
  <c r="J134"/>
  <c r="J100"/>
  <c r="BK128"/>
  <c r="J128"/>
  <c r="J98"/>
  <c r="BK161"/>
  <c r="J161"/>
  <c r="J101"/>
  <c r="BK196"/>
  <c r="J196"/>
  <c r="J104"/>
  <c r="BK202"/>
  <c r="J202"/>
  <c r="J105"/>
  <c r="BK209"/>
  <c r="J209"/>
  <c r="J106"/>
  <c r="T126"/>
  <c i="3" r="E85"/>
  <c r="F92"/>
  <c r="BE150"/>
  <c r="BE155"/>
  <c r="BE170"/>
  <c r="BE218"/>
  <c r="BE221"/>
  <c r="BE284"/>
  <c r="BE341"/>
  <c r="J89"/>
  <c r="J92"/>
  <c r="F119"/>
  <c r="BE138"/>
  <c r="BE165"/>
  <c r="BE254"/>
  <c r="BE278"/>
  <c r="BE308"/>
  <c r="BE336"/>
  <c r="BE132"/>
  <c r="BE224"/>
  <c r="BE231"/>
  <c r="BE234"/>
  <c r="BE239"/>
  <c r="BE290"/>
  <c r="BE296"/>
  <c r="BE302"/>
  <c r="BE326"/>
  <c r="BE345"/>
  <c r="BE358"/>
  <c r="BE371"/>
  <c r="BE144"/>
  <c r="BE353"/>
  <c r="BE395"/>
  <c r="BE401"/>
  <c r="BE405"/>
  <c i="2" r="BK133"/>
  <c i="3" r="BE126"/>
  <c r="BE185"/>
  <c r="BE244"/>
  <c r="BE249"/>
  <c r="BE332"/>
  <c r="BE411"/>
  <c r="BE416"/>
  <c r="J119"/>
  <c r="BE175"/>
  <c r="BE180"/>
  <c r="BE190"/>
  <c r="BE195"/>
  <c r="BE213"/>
  <c r="BE269"/>
  <c r="BE313"/>
  <c r="BE321"/>
  <c r="BE379"/>
  <c r="BE384"/>
  <c r="BE390"/>
  <c r="BE160"/>
  <c r="BE203"/>
  <c r="BE208"/>
  <c r="BE227"/>
  <c r="BE259"/>
  <c r="BE273"/>
  <c r="BE366"/>
  <c r="BE419"/>
  <c i="1" r="BA95"/>
  <c r="BC95"/>
  <c i="2" r="E85"/>
  <c r="J89"/>
  <c r="F91"/>
  <c r="J91"/>
  <c r="F92"/>
  <c r="J92"/>
  <c r="BE129"/>
  <c r="BE135"/>
  <c r="BE142"/>
  <c r="BE149"/>
  <c r="BE153"/>
  <c r="BE157"/>
  <c r="BE162"/>
  <c r="BE169"/>
  <c r="BE181"/>
  <c r="BE186"/>
  <c r="BE191"/>
  <c r="BE197"/>
  <c r="BE203"/>
  <c r="BE210"/>
  <c i="1" r="AW95"/>
  <c r="BB95"/>
  <c r="BD95"/>
  <c i="3" r="F36"/>
  <c i="1" r="BC96"/>
  <c r="BC94"/>
  <c r="W32"/>
  <c i="3" r="J34"/>
  <c i="1" r="AW96"/>
  <c i="3" r="F35"/>
  <c i="1" r="BB96"/>
  <c r="BB94"/>
  <c r="AX94"/>
  <c i="3" r="F37"/>
  <c i="1" r="BD96"/>
  <c r="BD94"/>
  <c r="W33"/>
  <c i="3" r="F34"/>
  <c i="1" r="BA96"/>
  <c r="BA94"/>
  <c r="W30"/>
  <c i="2" l="1" r="P133"/>
  <c r="P126"/>
  <c i="1" r="AU95"/>
  <c i="3" r="BK124"/>
  <c r="J124"/>
  <c r="J97"/>
  <c i="2" r="BK127"/>
  <c r="J127"/>
  <c r="J97"/>
  <c r="J133"/>
  <c r="J99"/>
  <c i="1" r="AU94"/>
  <c i="3" r="J33"/>
  <c i="1" r="AV96"/>
  <c r="AT96"/>
  <c i="2" r="J33"/>
  <c i="1" r="AV95"/>
  <c r="AT95"/>
  <c r="AW94"/>
  <c r="AK30"/>
  <c i="2" r="F33"/>
  <c i="1" r="AZ95"/>
  <c r="AY94"/>
  <c r="W31"/>
  <c i="3" r="F33"/>
  <c i="1" r="AZ96"/>
  <c i="3" l="1" r="BK123"/>
  <c r="J123"/>
  <c i="2" r="BK126"/>
  <c r="J126"/>
  <c r="J96"/>
  <c i="3" r="J30"/>
  <c i="1" r="AG96"/>
  <c r="AZ94"/>
  <c r="AV94"/>
  <c r="AK29"/>
  <c i="3" l="1" r="J39"/>
  <c r="J96"/>
  <c i="1" r="AN96"/>
  <c r="AT94"/>
  <c i="2" r="J30"/>
  <c i="1" r="AG95"/>
  <c r="AG94"/>
  <c r="AK26"/>
  <c r="W29"/>
  <c i="2" l="1" r="J39"/>
  <c i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<sst xmlns="http://schemas.openxmlformats.org/spreadsheetml/2006/main">
  <si>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</si>
  <si>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</si>
  <si>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</si>
  <si>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</si>
  <si>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</si>
  <si>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{4941a0d1-7fbe-4d67-ae35-fff55a7b62bf}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</si>
  <si>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</si>
  <si>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</si>
  <si>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</si>
  <si>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</si>
  <si>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</si>
  <si>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</si>
  <si>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</si>
  <si>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</si>
  <si>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20210302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</si>
  <si>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</si>
  <si>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</si>
  <si>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Bečva, Osek nad Bečvou II – oprava koryta toku ř.km 22,929 – 24,735</t>
  </si>
  <si>
    <t>KSO:</t>
  </si>
  <si>
    <t>CC-CZ:</t>
  </si>
  <si>
    <t>Místo:</t>
  </si>
  <si>
    <t xml:space="preserve"> </t>
  </si>
  <si>
    <t>Datum:</t>
  </si>
  <si>
    <t>22. 9. 2021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</si>
  <si>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</si>
  <si>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</si>
  <si>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</si>
  <si>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</si>
  <si>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</si>
  <si>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</si>
  <si>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</si>
  <si>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</si>
  <si>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</si>
  <si>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</si>
  <si>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</si>
  <si>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</si>
  <si>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</si>
  <si>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</si>
  <si>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</si>
  <si>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</si>
  <si>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</si>
  <si>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</si>
  <si>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</si>
  <si>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</si>
  <si>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</si>
  <si>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</si>
  <si>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</si>
  <si>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</si>
  <si>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</si>
  <si>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</si>
  <si>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</si>
  <si>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</si>
  <si>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</si>
  <si>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</si>
  <si>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</si>
  <si>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</si>
  <si>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</si>
  <si>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</si>
  <si>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</si>
  <si>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</si>
  <si>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</si>
  <si>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</si>
  <si>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</si>
  <si>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</si>
  <si>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</si>
  <si>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</si>
  <si>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</si>
  <si>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</si>
  <si>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</si>
  <si>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</si>
  <si>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</si>
  <si>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</si>
  <si>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</si>
  <si>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</si>
  <si>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</si>
  <si>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</si>
  <si>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</si>
  <si>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</si>
  <si>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</si>
  <si>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</si>
  <si>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</si>
  <si>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</si>
  <si>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{af42cd34-2dd6-4d61-ab1f-f793d11c9f1f}</t>
  </si>
  <si>
    <t>2</t>
  </si>
  <si>
    <t>SO-01</t>
  </si>
  <si>
    <t>Oprava koryta</t>
  </si>
  <si>
    <t>{1acc7bd9-0117-43e2-8006-0875ea1831a0}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</si>
  <si>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</si>
  <si>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</si>
  <si>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</si>
  <si>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</si>
  <si>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</si>
  <si>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</si>
  <si>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</si>
  <si>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</si>
  <si>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</si>
  <si>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</si>
  <si>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</si>
  <si>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</si>
  <si>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</si>
  <si>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</si>
  <si>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</si>
  <si>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</si>
  <si>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</si>
  <si>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</si>
  <si>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</si>
  <si>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</si>
  <si>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</si>
  <si>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</si>
  <si>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</si>
  <si>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</si>
  <si>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</si>
  <si>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</si>
  <si>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</si>
  <si>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</si>
  <si>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</si>
  <si>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</si>
  <si>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</si>
  <si>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</si>
  <si>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</si>
  <si>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</si>
  <si>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</si>
  <si>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</si>
  <si>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</si>
  <si>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938908411.r</t>
  </si>
  <si>
    <t>Čištění vozovek splachováním vodou</t>
  </si>
  <si>
    <t>soubor</t>
  </si>
  <si>
    <t>4</t>
  </si>
  <si>
    <t>1032955913</t>
  </si>
  <si>
    <t>PP</t>
  </si>
  <si>
    <t>Čištění vozovek splachováním vodou povrchu podkladu nebo krytu živičného, betonového nebo dlážděného</t>
  </si>
  <si>
    <t>VV</t>
  </si>
  <si>
    <t>po celou dobu stavby</t>
  </si>
  <si>
    <t>VRN</t>
  </si>
  <si>
    <t>5</t>
  </si>
  <si>
    <t>VRN1</t>
  </si>
  <si>
    <t>Průzkumné, geodetické a projektové práce</t>
  </si>
  <si>
    <t>011002000</t>
  </si>
  <si>
    <t>Průzkumné práce - provedení pasportizace stávajího stavu komunikací</t>
  </si>
  <si>
    <t>CS ÚRS 2020 02</t>
  </si>
  <si>
    <t>1024</t>
  </si>
  <si>
    <t>18694214</t>
  </si>
  <si>
    <t>Provedení pasportizace stavu dotčených komunikací minimálně v rozsahu od mostu silnice III/43419 po jez na konci řešného úseku toku,</t>
  </si>
  <si>
    <t>včetně vyznačení a soupisu stávajících poruch vozovky a pořízení fotodokumentace,</t>
  </si>
  <si>
    <t>součástí pasportu je mostek přes potok Trnávka, včetně mostních podpor a posouzení únosnosti pro pojezd stavební techniky,</t>
  </si>
  <si>
    <t>předání pasportizace komunikace jejímu vlastníkovi (správci)</t>
  </si>
  <si>
    <t>3</t>
  </si>
  <si>
    <t>011002000.r</t>
  </si>
  <si>
    <t>Průzkumné práce - provedení pasportizace stavu komunikací po provedení oprav po dokončení stavby</t>
  </si>
  <si>
    <t>1760186759</t>
  </si>
  <si>
    <t>včetně soupisu opravených úseků vozovky a pořízení fotodokumentace,</t>
  </si>
  <si>
    <t>součástí pasportu je mostek přes potok Trnávka, včetně mostních podpor</t>
  </si>
  <si>
    <t>012103000</t>
  </si>
  <si>
    <t>Geodetické práce před výstavbou</t>
  </si>
  <si>
    <t>726051975</t>
  </si>
  <si>
    <t>vytýčení inženýrských sítí</t>
  </si>
  <si>
    <t>012203000</t>
  </si>
  <si>
    <t>Geodetické práce při provádění stavby</t>
  </si>
  <si>
    <t>2106300927</t>
  </si>
  <si>
    <t>položka je určená pro vytýčení stavby (případně pozemků nebo provedení jiných geodetických prací)</t>
  </si>
  <si>
    <t>6</t>
  </si>
  <si>
    <t>013254000</t>
  </si>
  <si>
    <t>Dokumentace skutečného provedení stavby</t>
  </si>
  <si>
    <t>-935287048</t>
  </si>
  <si>
    <t>Zpracování dokumentace skutečného provedení stavby včetně fotodokumentace stavby, odevzdání v počtu 3 paré a na datovém nosiči CD</t>
  </si>
  <si>
    <t>VRN2</t>
  </si>
  <si>
    <t>Příprava staveniště</t>
  </si>
  <si>
    <t>7</t>
  </si>
  <si>
    <t>021203000</t>
  </si>
  <si>
    <t>Stěhování přírodních hodnot - záchranný odchyt a transfer živočichů</t>
  </si>
  <si>
    <t>CS ÚRS 2021 02</t>
  </si>
  <si>
    <t>910376718</t>
  </si>
  <si>
    <t>Online PSC</t>
  </si>
  <si>
    <t>https://podminky.urs.cz/item/CS_URS_2021_02/021203000</t>
  </si>
  <si>
    <t xml:space="preserve">Několikanásobný záchranný odlov a transfer ryb z ohrožené oblasti vodního toku provedený Českým rybářským svazem, z.s., místní oganizací </t>
  </si>
  <si>
    <t>Přerov, včetně projednání termínu, rozsahu a postupu provádění odlovu a transferu.</t>
  </si>
  <si>
    <t>VRN3</t>
  </si>
  <si>
    <t>Zařízení staveniště</t>
  </si>
  <si>
    <t>8</t>
  </si>
  <si>
    <t>030001000</t>
  </si>
  <si>
    <t>827596507</t>
  </si>
  <si>
    <t>v položce jsou zahrnuty veškeré práce spojené se zařízením staveniště:</t>
  </si>
  <si>
    <t>- dovoz všech unimobuněk a sociálních zařízení</t>
  </si>
  <si>
    <t>- sestavení a osazení zázemí zařízení staveniště</t>
  </si>
  <si>
    <t>- dovoz a montáž oplocení zařízení staveniště</t>
  </si>
  <si>
    <t>- dovoz a montáž veškerého nářadí a mechanizace</t>
  </si>
  <si>
    <t>- případné zpevnění ploch pro zařízení staveniště</t>
  </si>
  <si>
    <t>- zpětná likvidace (demontáž a odvoz) všech zařízení staveniště včetně oplocení</t>
  </si>
  <si>
    <t>- úprava ploch do původního stavu po odstranění zařízení staveniště</t>
  </si>
  <si>
    <t>VRN4</t>
  </si>
  <si>
    <t>Inženýrská činnost</t>
  </si>
  <si>
    <t>041903000</t>
  </si>
  <si>
    <t>Dozor jiné osoby - biologický dozor</t>
  </si>
  <si>
    <t>-1329821628</t>
  </si>
  <si>
    <t>https://podminky.urs.cz/item/CS_URS_2021_02/041903000</t>
  </si>
  <si>
    <t>Položka určená pro kompletní činnosti biologického dozoru stavby</t>
  </si>
  <si>
    <t>10</t>
  </si>
  <si>
    <t>049103000</t>
  </si>
  <si>
    <t>Náklady vzniklé v souvislosti s realizací stavby - plán BOZP</t>
  </si>
  <si>
    <t>-1906190182</t>
  </si>
  <si>
    <t>https://podminky.urs.cz/item/CS_URS_2021_02/049103000</t>
  </si>
  <si>
    <t>Provedení opatření vyplývajících z plánu BOZP</t>
  </si>
  <si>
    <t>11</t>
  </si>
  <si>
    <t>049103000.r</t>
  </si>
  <si>
    <t>Náklady vzniklé v souvislosti s realizací stavby - havarijní a povodňový plán</t>
  </si>
  <si>
    <t>361995216</t>
  </si>
  <si>
    <t>Aktualizace a schválení havarijního a povodňového plánu příslušným orgánem státní správy, provedení opatření vyplývajících z havarijního</t>
  </si>
  <si>
    <t>a povodňového plánu</t>
  </si>
  <si>
    <t>VRN6</t>
  </si>
  <si>
    <t>Územní vlivy</t>
  </si>
  <si>
    <t>12</t>
  </si>
  <si>
    <t>062303000</t>
  </si>
  <si>
    <t>Použití nezvyklých dopravních prostředků</t>
  </si>
  <si>
    <t>-1187285384</t>
  </si>
  <si>
    <t>https://podminky.urs.cz/item/CS_URS_2021_02/062303000</t>
  </si>
  <si>
    <t>položka obsahuje použití techniky do hmotnosti 8t pro dovoz a odvoz materiálu podél koryta toku</t>
  </si>
  <si>
    <t>VRN7</t>
  </si>
  <si>
    <t>Provozní vlivy</t>
  </si>
  <si>
    <t>13</t>
  </si>
  <si>
    <t>070001000</t>
  </si>
  <si>
    <t>Provozní vlivy - zajištění dočasného dopravního značení</t>
  </si>
  <si>
    <t>2125106393</t>
  </si>
  <si>
    <t xml:space="preserve">Provozní vlivy - zajištění dočasného dopravního značení
</t>
  </si>
  <si>
    <t>položka je určená pro zajištění dočasného dopravního značení potřebného pro výstavbu včetně zajištění veškerých povolení pro provádění stavby,</t>
  </si>
  <si>
    <t>včetně aktualizace návrhu přechodného dopravního značení, v položce je zahrnuta i likvidace, odvoz a demontáž dočasného dopravního značení</t>
  </si>
  <si>
    <t>položka zahrnuje i případný pronájem dočasného dopravního značení po celou dobu stavby a oplocení staveniště podél stávající zástavby</t>
  </si>
  <si>
    <t>VRN9</t>
  </si>
  <si>
    <t>Ostatní náklady</t>
  </si>
  <si>
    <t>14</t>
  </si>
  <si>
    <t>091003000</t>
  </si>
  <si>
    <t>Ostatní náklady bez rozlišení - pronájem pozemků</t>
  </si>
  <si>
    <t>956683093</t>
  </si>
  <si>
    <t>položka zahrnuje poplatek za pronájem veřejných pozemků pro umístění zařízení staveniště a pro zajištění přístupu na staveniště po celou dobu stavby</t>
  </si>
  <si>
    <t>sediment</t>
  </si>
  <si>
    <t>1421,1</t>
  </si>
  <si>
    <t>výkop</t>
  </si>
  <si>
    <t>5830</t>
  </si>
  <si>
    <t>zásyp</t>
  </si>
  <si>
    <t>740,3</t>
  </si>
  <si>
    <t>SO-01 - Oprava koryta</t>
  </si>
  <si>
    <t xml:space="preserve">    1 - Zemní práce</t>
  </si>
  <si>
    <t xml:space="preserve">    4 - Vodorovné konstrukce</t>
  </si>
  <si>
    <t xml:space="preserve">    5 - Komunikace pozemní</t>
  </si>
  <si>
    <t xml:space="preserve">    997 - Přesun sutě</t>
  </si>
  <si>
    <t xml:space="preserve">    998 - Přesun hmot</t>
  </si>
  <si>
    <t>Zemní práce</t>
  </si>
  <si>
    <t>111251203</t>
  </si>
  <si>
    <t>Odstranění křovin a stromů průměru kmene do 100 mm i s kořeny sklonu terénu přes 1:5 z celkové plochy přes 500 m2 strojně</t>
  </si>
  <si>
    <t>m2</t>
  </si>
  <si>
    <t>-957317925</t>
  </si>
  <si>
    <t>Odstranění křovin a stromů s odstraněním kořenů strojně průměru kmene do 100 mm v rovině nebo ve svahu sklonu terénu přes 1:5, při celkové ploše přes 500 m2</t>
  </si>
  <si>
    <t>https://podminky.urs.cz/item/CS_URS_2021_02/111251203</t>
  </si>
  <si>
    <t>P</t>
  </si>
  <si>
    <t>Poznámka k položce:_x000d_
 V ceně jsou započteny i náklady na případné nutné odklizení křovin a stromů na hromady na vzdálenost do 50 m, nebo naložení na dopravní prostředek.</t>
  </si>
  <si>
    <t>viz příloha D.2.</t>
  </si>
  <si>
    <t>760</t>
  </si>
  <si>
    <t>112101101</t>
  </si>
  <si>
    <t>Odstranění stromů listnatých průměru kmene přes 100 do 300 mm</t>
  </si>
  <si>
    <t>kus</t>
  </si>
  <si>
    <t>-1975197276</t>
  </si>
  <si>
    <t>Odstranění stromů s odřezáním kmene a s odvětvením listnatých, průměru kmene přes 100 do 300 mm</t>
  </si>
  <si>
    <t>https://podminky.urs.cz/item/CS_URS_2021_02/112101101</t>
  </si>
  <si>
    <t>Poznámka k položce:_x000d_
 V ceně jsou započteny i náklady na případné nutné odklizení kmene a větví odděleně na vzdálenost do 50 m nebo s naložením na dopravní prostředek.</t>
  </si>
  <si>
    <t>115</t>
  </si>
  <si>
    <t>112101102</t>
  </si>
  <si>
    <t>Odstranění stromů listnatých průměru kmene přes 300 do 500 mm</t>
  </si>
  <si>
    <t>-1788738958</t>
  </si>
  <si>
    <t>Odstranění stromů s odřezáním kmene a s odvětvením listnatých, průměru kmene přes 300 do 500 mm</t>
  </si>
  <si>
    <t>https://podminky.urs.cz/item/CS_URS_2021_02/112101102</t>
  </si>
  <si>
    <t>112101105</t>
  </si>
  <si>
    <t>Odstranění stromů listnatých průměru kmene přes 900 do 1100 mm</t>
  </si>
  <si>
    <t>1461177932</t>
  </si>
  <si>
    <t>Odstranění stromů s odřezáním kmene a s odvětvením listnatých, průměru kmene přes 900 do 1100 mm</t>
  </si>
  <si>
    <t>https://podminky.urs.cz/item/CS_URS_2021_02/112101105</t>
  </si>
  <si>
    <t>112153255</t>
  </si>
  <si>
    <t>Těžba dřeva BR, TP výřezy na dva kusy s předkacováním a odvětvením vzrůst. st. přes 0,29 do 0,49 m3</t>
  </si>
  <si>
    <t>m3</t>
  </si>
  <si>
    <t>1352926957</t>
  </si>
  <si>
    <t>Těžba mýtní úmyslná listnatých dřevin bříza, topol a ostatní měkké listnáče surové kmeny a výřezy kulatiny v kůře, krácené na dva kusy včetně předkacování, odvětvení a kroužkování průměrná hmotnatost přes 0,29 do 0,49 m3</t>
  </si>
  <si>
    <t>https://podminky.urs.cz/item/CS_URS_2021_02/112153255</t>
  </si>
  <si>
    <t>položka určená pro odvětvení kmenů a jejich nakrácení na kusy o délce 4 m</t>
  </si>
  <si>
    <t>115*0,5</t>
  </si>
  <si>
    <t>112153256</t>
  </si>
  <si>
    <t>Těžba dřeva BR, TP výřezy na dva kusy s předkacováním a odvětvením vzrůst. st. přes 0,49 do 0,69 m3</t>
  </si>
  <si>
    <t>1080977141</t>
  </si>
  <si>
    <t>Těžba mýtní úmyslná listnatých dřevin bříza, topol a ostatní měkké listnáče surové kmeny a výřezy kulatiny v kůře, krácené na dva kusy včetně předkacování, odvětvení a kroužkování průměrná hmotnatost přes 0,49 do 0,69 m3</t>
  </si>
  <si>
    <t>https://podminky.urs.cz/item/CS_URS_2021_02/112153256</t>
  </si>
  <si>
    <t>7*0,7</t>
  </si>
  <si>
    <t>112153258</t>
  </si>
  <si>
    <t>Těžba dřeva BR, TP výřezy na dva kusy s předkacováním a odvětvením vzrůst. st.přes 0,99 m3</t>
  </si>
  <si>
    <t>-1192371567</t>
  </si>
  <si>
    <t>Těžba mýtní úmyslná listnatých dřevin bříza, topol a ostatní měkké listnáče surové kmeny a výřezy kulatiny v kůře, krácené na dva kusy včetně předkacování, odvětvení a kroužkování průměrná hmotnatost přes 0,99 m3</t>
  </si>
  <si>
    <t>https://podminky.urs.cz/item/CS_URS_2021_02/112153258</t>
  </si>
  <si>
    <t>1*3</t>
  </si>
  <si>
    <t>112155115</t>
  </si>
  <si>
    <t>Štěpkování stromků a větví v zapojeném porostu průměru kmene do 300 mm s naložením</t>
  </si>
  <si>
    <t>-759499139</t>
  </si>
  <si>
    <t>Štěpkování s naložením na dopravní prostředek a odvozem do 20 km stromků a větví v zapojeném porostu, průměru kmene do 300 mm</t>
  </si>
  <si>
    <t>https://podminky.urs.cz/item/CS_URS_2021_02/112155115</t>
  </si>
  <si>
    <t>112155121</t>
  </si>
  <si>
    <t>Štěpkování stromků a větví v zapojeném porostu průměru kmene přes 300 do 500 mm s naložením</t>
  </si>
  <si>
    <t>-1065559441</t>
  </si>
  <si>
    <t>Štěpkování s naložením na dopravní prostředek a odvozem do 20 km stromků a větví v zapojeném porostu, průměru kmene přes 300 do 500 mm</t>
  </si>
  <si>
    <t>https://podminky.urs.cz/item/CS_URS_2021_02/112155121</t>
  </si>
  <si>
    <t>112211111</t>
  </si>
  <si>
    <t>Spálení pařezu D do 0,3 m</t>
  </si>
  <si>
    <t>-133963502</t>
  </si>
  <si>
    <t xml:space="preserve">Spálení pařezů na hromadách  průměru přes 0,10 do 0,30 m</t>
  </si>
  <si>
    <t>https://podminky.urs.cz/item/CS_URS_2021_02/112211111</t>
  </si>
  <si>
    <t>viz příloha D.2</t>
  </si>
  <si>
    <t>31</t>
  </si>
  <si>
    <t>112211112</t>
  </si>
  <si>
    <t>Spálení pařezu D do 0,5 m</t>
  </si>
  <si>
    <t>123596804</t>
  </si>
  <si>
    <t xml:space="preserve">Spálení pařezů na hromadách  průměru přes 0,30 do 0,50 m</t>
  </si>
  <si>
    <t>https://podminky.urs.cz/item/CS_URS_2021_02/112211112</t>
  </si>
  <si>
    <t>112211113</t>
  </si>
  <si>
    <t>Spálení pařezu D do 1,0 m</t>
  </si>
  <si>
    <t>1309103898</t>
  </si>
  <si>
    <t xml:space="preserve">Spálení pařezů na hromadách  průměru přes 0,50 do 1,00 m</t>
  </si>
  <si>
    <t>https://podminky.urs.cz/item/CS_URS_2021_02/112211113</t>
  </si>
  <si>
    <t>19</t>
  </si>
  <si>
    <t>112211114</t>
  </si>
  <si>
    <t>Spálení pařezu D přes 1,0 m</t>
  </si>
  <si>
    <t>1270093555</t>
  </si>
  <si>
    <t xml:space="preserve">Spálení pařezů na hromadách  průměru přes 1,00 m</t>
  </si>
  <si>
    <t>https://podminky.urs.cz/item/CS_URS_2021_02/112211114</t>
  </si>
  <si>
    <t>129001101</t>
  </si>
  <si>
    <t>Příplatek za ztížení odkopávky nebo prokopávky v blízkosti inženýrských sítí</t>
  </si>
  <si>
    <t>272703891</t>
  </si>
  <si>
    <t>Příplatek k cenám vykopávek za ztížení vykopávky v blízkosti podzemního vedení nebo výbušnin v horninách jakékoliv třídy</t>
  </si>
  <si>
    <t>https://podminky.urs.cz/item/CS_URS_2021_02/129001101</t>
  </si>
  <si>
    <t>příplatek za provedení ručního výkopu pro ověření krytí stávajících podzemních sítí</t>
  </si>
  <si>
    <t>4*(1*1*2) "plynovod GASNET</t>
  </si>
  <si>
    <t>4*(1*1*2) "plynovod NET4GAS</t>
  </si>
  <si>
    <t xml:space="preserve">4*(1*1*2) "sdělovací kabel ITSELF </t>
  </si>
  <si>
    <t>Součet</t>
  </si>
  <si>
    <t>162201411</t>
  </si>
  <si>
    <t>Vodorovné přemístění kmenů stromů listnatých do 1 km D kmene přes 100 do 300 mm</t>
  </si>
  <si>
    <t>-1662608876</t>
  </si>
  <si>
    <t>Vodorovné přemístění větví, kmenů nebo pařezů s naložením, složením a dopravou do 1000 m kmenů stromů listnatých, průměru přes 100 do 300 mm</t>
  </si>
  <si>
    <t>https://podminky.urs.cz/item/CS_URS_2021_02/162201411</t>
  </si>
  <si>
    <t>16</t>
  </si>
  <si>
    <t>162201412</t>
  </si>
  <si>
    <t>Vodorovné přemístění kmenů stromů listnatých do 1 km D kmene přes 300 do 500 mm</t>
  </si>
  <si>
    <t>1834199632</t>
  </si>
  <si>
    <t>Vodorovné přemístění větví, kmenů nebo pařezů s naložením, složením a dopravou do 1000 m kmenů stromů listnatých, průměru přes 300 do 500 mm</t>
  </si>
  <si>
    <t>https://podminky.urs.cz/item/CS_URS_2021_02/162201412</t>
  </si>
  <si>
    <t>17</t>
  </si>
  <si>
    <t>162201413</t>
  </si>
  <si>
    <t>Vodorovné přemístění kmenů stromů listnatých do 1 km D kmene přes 500 do 700 mm</t>
  </si>
  <si>
    <t>-2040369291</t>
  </si>
  <si>
    <t>Vodorovné přemístění větví, kmenů nebo pařezů s naložením, složením a dopravou do 1000 m kmenů stromů listnatých, průměru přes 500 do 700 mm</t>
  </si>
  <si>
    <t>https://podminky.urs.cz/item/CS_URS_2021_02/162201413</t>
  </si>
  <si>
    <t>18</t>
  </si>
  <si>
    <t>162301931</t>
  </si>
  <si>
    <t>Příplatek k vodorovnému přemístění větví stromů listnatých D kmene přes 100 do 300 mm ZKD 1 km</t>
  </si>
  <si>
    <t>746926049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</si>
  <si>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</si>
  <si>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https://podminky.urs.cz/item/CS_URS_2021_02/162301931</t>
  </si>
  <si>
    <t>162301932</t>
  </si>
  <si>
    <t>Příplatek k vodorovnému přemístění větví stromů listnatých D kmene přes 300 do 500 mm ZKD 1 km</t>
  </si>
  <si>
    <t>-91218733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</si>
  <si>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</si>
  <si>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https://podminky.urs.cz/item/CS_URS_2021_02/162301932</t>
  </si>
  <si>
    <t>20</t>
  </si>
  <si>
    <t>162301933</t>
  </si>
  <si>
    <t>Příplatek k vodorovnému přemístění větví stromů listnatých D kmene přes 500 do 700 mm ZKD 1 km</t>
  </si>
  <si>
    <t>492098170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</si>
  <si>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</si>
  <si>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https://podminky.urs.cz/item/CS_URS_2021_02/162301933</t>
  </si>
  <si>
    <t>167151111</t>
  </si>
  <si>
    <t>Nakládání výkopku z hornin třídy těžitelnosti I skupiny 1 až 3 přes 100 m3</t>
  </si>
  <si>
    <t>-1536671952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</si>
  <si>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</si>
  <si>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</si>
  <si>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22</t>
  </si>
  <si>
    <t>171251201.r</t>
  </si>
  <si>
    <t xml:space="preserve">Výšková úprava dna koryta pod vodou načechráním při vykládání nánosů </t>
  </si>
  <si>
    <t>-1323833513</t>
  </si>
  <si>
    <t>23</t>
  </si>
  <si>
    <t>174251201</t>
  </si>
  <si>
    <t>Zásyp jam po pařezech D pařezů do 300 mm strojně</t>
  </si>
  <si>
    <t>-1840746696</t>
  </si>
  <si>
    <t>Zásyp jam po pařezech strojně výkopkem z horniny získané při dobývání pařezů s hrubým urovnáním povrchu zasypávky průměru pařezu přes 100 do 300 mm</t>
  </si>
  <si>
    <t>https://podminky.urs.cz/item/CS_URS_2021_02/174251201</t>
  </si>
  <si>
    <t>24</t>
  </si>
  <si>
    <t>174251202</t>
  </si>
  <si>
    <t>Zásyp jam po pařezech D pařezů přes 300 do 500 mm strojně</t>
  </si>
  <si>
    <t>-841556195</t>
  </si>
  <si>
    <t>Zásyp jam po pařezech strojně výkopkem z horniny získané při dobývání pařezů s hrubým urovnáním povrchu zasypávky průměru pařezu přes 300 do 500 mm</t>
  </si>
  <si>
    <t>https://podminky.urs.cz/item/CS_URS_2021_02/174251202</t>
  </si>
  <si>
    <t>25</t>
  </si>
  <si>
    <t>174251204</t>
  </si>
  <si>
    <t>Zásyp jam po pařezech D pařezů přes 700 do 900 mm strojně</t>
  </si>
  <si>
    <t>-1801556238</t>
  </si>
  <si>
    <t>Zásyp jam po pařezech strojně výkopkem z horniny získané při dobývání pařezů s hrubým urovnáním povrchu zasypávky průměru pařezu přes 700 do 900 mm</t>
  </si>
  <si>
    <t>https://podminky.urs.cz/item/CS_URS_2021_02/174251204</t>
  </si>
  <si>
    <t>26</t>
  </si>
  <si>
    <t>174251205</t>
  </si>
  <si>
    <t>Zásyp jam po pařezech D pařezů přes 900 do 1100 mm strojně</t>
  </si>
  <si>
    <t>-453994956</t>
  </si>
  <si>
    <t>Zásyp jam po pařezech strojně výkopkem z horniny získané při dobývání pařezů s hrubým urovnáním povrchu zasypávky průměru pařezu přes 900 do 1100 mm</t>
  </si>
  <si>
    <t>https://podminky.urs.cz/item/CS_URS_2021_02/174251205</t>
  </si>
  <si>
    <t>27</t>
  </si>
  <si>
    <t>174251206</t>
  </si>
  <si>
    <t>Zásyp jam po pařezech D pařezů přes 1100 do 1300 mm strojně</t>
  </si>
  <si>
    <t>1819302824</t>
  </si>
  <si>
    <t>Zásyp jam po pařezech strojně výkopkem z horniny získané při dobývání pařezů s hrubým urovnáním povrchu zasypávky průměru pařezu přes 1100 do 1300 mm</t>
  </si>
  <si>
    <t>https://podminky.urs.cz/item/CS_URS_2021_02/174251206</t>
  </si>
  <si>
    <t>28</t>
  </si>
  <si>
    <t>R002</t>
  </si>
  <si>
    <t>Ručně kopaná sonda pro ověření krytí stávajících podzemních sítí</t>
  </si>
  <si>
    <t>339977350</t>
  </si>
  <si>
    <t xml:space="preserve">součástí položky je ruční výkop v ochranném pásmu podzemního vedení, ověření polohy a hloubky uložení sítě ve vztahu k navržené hloubce založení </t>
  </si>
  <si>
    <t>břehového opevnění a zpětný zásyp sondy</t>
  </si>
  <si>
    <t>součástí položky je obnova narušených obsypových vrstev a výstražných prvků (fólie)</t>
  </si>
  <si>
    <t>uvažovány 2 sondy pro podzemní vedení na každém břehu</t>
  </si>
  <si>
    <t>2+2 "plynovod GASNET</t>
  </si>
  <si>
    <t>2*(2+2) "plynovod NET4GAS</t>
  </si>
  <si>
    <t xml:space="preserve">2+2 "sdělovací kabel ITSELF </t>
  </si>
  <si>
    <t>29</t>
  </si>
  <si>
    <t>R112155125</t>
  </si>
  <si>
    <t>Štěpkování stromků a větví v zapojeném porostu průměru kmene přes 500 mm s naložením</t>
  </si>
  <si>
    <t>-359340022</t>
  </si>
  <si>
    <t>Štěpkování s naložením na dopravní prostředek a odvozem do 20 km stromků a větví v zapojeném porostu, průměru kmene přes 500</t>
  </si>
  <si>
    <t>30</t>
  </si>
  <si>
    <t>112155311</t>
  </si>
  <si>
    <t>Štěpkování keřového porostu středně hustého s naložením</t>
  </si>
  <si>
    <t>1613320429</t>
  </si>
  <si>
    <t>Štěpkování s naložením na dopravní prostředek a odvozem do 20 km keřového porostu středně hustého</t>
  </si>
  <si>
    <t>https://podminky.urs.cz/item/CS_URS_2021_02/112155311</t>
  </si>
  <si>
    <t>112251101</t>
  </si>
  <si>
    <t>Odstranění pařezů D přes 100 do 300 mm</t>
  </si>
  <si>
    <t>390194142</t>
  </si>
  <si>
    <t>Odstranění pařezů strojně s jejich vykopáním, vytrháním nebo odstřelením průměru přes 100 do 300 mm</t>
  </si>
  <si>
    <t>https://podminky.urs.cz/item/CS_URS_2021_02/112251101</t>
  </si>
  <si>
    <t>Poznámka k položce:_x000d_
 V ceně jsou započteny i náklady na případné nutné odklizení pařezů na hromady na vzdálenost do 50 m nebo naložení na dopravní prostředek.</t>
  </si>
  <si>
    <t>32</t>
  </si>
  <si>
    <t>112251102</t>
  </si>
  <si>
    <t>Odstranění pařezů D přes 300 do 500 mm</t>
  </si>
  <si>
    <t>2078503630</t>
  </si>
  <si>
    <t>Odstranění pařezů strojně s jejich vykopáním, vytrháním nebo odstřelením průměru přes 300 do 500 mm</t>
  </si>
  <si>
    <t>https://podminky.urs.cz/item/CS_URS_2021_02/112251102</t>
  </si>
  <si>
    <t>33</t>
  </si>
  <si>
    <t>112251104</t>
  </si>
  <si>
    <t>Odstranění pařezů D přes 700 do 900 mm</t>
  </si>
  <si>
    <t>-1749977699</t>
  </si>
  <si>
    <t>Odstranění pařezů strojně s jejich vykopáním, vytrháním nebo odstřelením průměru přes 700 do 900 mm</t>
  </si>
  <si>
    <t>https://podminky.urs.cz/item/CS_URS_2021_02/112251104</t>
  </si>
  <si>
    <t>34</t>
  </si>
  <si>
    <t>112251105</t>
  </si>
  <si>
    <t>Odstranění pařezů D přes 900 do 1100 mm</t>
  </si>
  <si>
    <t>-1281413686</t>
  </si>
  <si>
    <t>Odstranění pařezů strojně s jejich vykopáním, vytrháním nebo odstřelením průměru přes 900 do 1100 mm</t>
  </si>
  <si>
    <t>https://podminky.urs.cz/item/CS_URS_2021_02/112251105</t>
  </si>
  <si>
    <t>35</t>
  </si>
  <si>
    <t>112251107</t>
  </si>
  <si>
    <t>Odstranění pařezů D přes 1100 do 1300 mm</t>
  </si>
  <si>
    <t>772733655</t>
  </si>
  <si>
    <t>Odstranění pařezů strojně s jejich vykopáním, vytrháním nebo odstřelením průměru přes 1100 do 1300 mm</t>
  </si>
  <si>
    <t>https://podminky.urs.cz/item/CS_URS_2021_02/112251107</t>
  </si>
  <si>
    <t>36</t>
  </si>
  <si>
    <t>113154333</t>
  </si>
  <si>
    <t>Frézování živičného krytu tl 50 mm pruh š přes 1 do 2 m pl přes 1000 do 10000 m2 bez překážek v trase</t>
  </si>
  <si>
    <t>1830075105</t>
  </si>
  <si>
    <t xml:space="preserve">Frézování živičného podkladu nebo krytu  s naložením na dopravní prostředek plochy přes 1 000 do 10 000 m2 bez překážek v trase pruhu šířky přes 1 m do 2 m, tloušťky vrstvy 50 mm</t>
  </si>
  <si>
    <t>https://podminky.urs.cz/item/CS_URS_2021_02/113154333</t>
  </si>
  <si>
    <t>1865</t>
  </si>
  <si>
    <t>37</t>
  </si>
  <si>
    <t>114203104</t>
  </si>
  <si>
    <t>Rozebrání záhozů a rovnanin na sucho</t>
  </si>
  <si>
    <t>-1281412800</t>
  </si>
  <si>
    <t>Rozebrání dlažeb nebo záhozů s naložením na dopravní prostředek záhozů, rovnanin a soustřeďovacích staveb provedených na sucho</t>
  </si>
  <si>
    <t>https://podminky.urs.cz/item/CS_URS_2021_02/114203104</t>
  </si>
  <si>
    <t>položka určená pro přeskládání stávajícího opevnění</t>
  </si>
  <si>
    <t>2358,3+585,4</t>
  </si>
  <si>
    <t>900 "pomístní přeskládání stávajícího opevnění v úseku cca km 22,929-23,689, dle určení investora při provádění stavby</t>
  </si>
  <si>
    <t>38</t>
  </si>
  <si>
    <t>124153103</t>
  </si>
  <si>
    <t>Vykopávky pro koryta vodotečí v hornině třídy těžitelnosti I skupiny 1 a 2 objem do 20000 m3 strojně</t>
  </si>
  <si>
    <t>197105202</t>
  </si>
  <si>
    <t>Vykopávky pro koryta vodotečí strojně v hornině třídy těžitelnosti I skupiny 1 a 2 přes 5 000 do 20 000 m3</t>
  </si>
  <si>
    <t>https://podminky.urs.cz/item/CS_URS_2021_02/124153103</t>
  </si>
  <si>
    <t>39</t>
  </si>
  <si>
    <t>127751112</t>
  </si>
  <si>
    <t>Vykopávky pod vodou v hornině třídy těžitelnosti I a II skupiny 1 až 4 tl vrstvy přes 0,5 m objem do 5000 m3 strojně</t>
  </si>
  <si>
    <t>57454256</t>
  </si>
  <si>
    <t>Vykopávky pod vodou strojně na hloubku do 5 m pod projektem stanovenou hladinou vody v horninách třídy těžitelnosti I a II skupiny 1 až 4, průměrné tloušťky projektované vrstvy přes 0,50 m přes 1 000 do 5 000 m3</t>
  </si>
  <si>
    <t>https://podminky.urs.cz/item/CS_URS_2021_02/127751112</t>
  </si>
  <si>
    <t>Poznámka k položce:_x000d_
 V cenách jsou započteny i náklady na svislé přemístěním výkopku nad hladinu a odhození výkopku do vzdálenosti 5 m nebo naložení na dopravní prostředek.</t>
  </si>
  <si>
    <t>40</t>
  </si>
  <si>
    <t>162551108</t>
  </si>
  <si>
    <t>Vodorovné přemístění přes 2 500 do 3000 m výkopku/sypaniny z horniny třídy těžitelnosti I skupiny 1 až 3</t>
  </si>
  <si>
    <t>-1182231926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</si>
  <si>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</si>
  <si>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https://podminky.urs.cz/item/CS_URS_2021_02/162551108</t>
  </si>
  <si>
    <t>výkop-zásyp</t>
  </si>
  <si>
    <t>41</t>
  </si>
  <si>
    <t>164303101</t>
  </si>
  <si>
    <t>Vodorovné přemístění výkopku po vodě přes 50 do 500 m s vyložením horniny třídy těžitelnosti I a II skupiny 1 až 4</t>
  </si>
  <si>
    <t>1981310672</t>
  </si>
  <si>
    <t>Vodorovné přemístění výkopku po vodě bez naložení výkopku, avšak s jeho vyložením z horniny třídy těžitelnosti I a II, skupiny 1 až 4, na vzdálenost přes 50 do 500 m</t>
  </si>
  <si>
    <t>https://podminky.urs.cz/item/CS_URS_2021_02/164303101</t>
  </si>
  <si>
    <t>Poznámka k položce:_x000d_
V cenách jsou započteny i náklady na přeložení výkopku na dopravní prostředek nebo na složení výkopku na hromadu na suchu a to ve vodorovné vzdálenosti 15 m dané těžištěm a místem složení a na výšku do 4 m od hladiny vody.</t>
  </si>
  <si>
    <t>42</t>
  </si>
  <si>
    <t>171201221</t>
  </si>
  <si>
    <t>Poplatek za uložení na skládce (skládkovné) zeminy a kamení kód odpadu 17 05 04</t>
  </si>
  <si>
    <t>t</t>
  </si>
  <si>
    <t>-1020554013</t>
  </si>
  <si>
    <t>Poplatek za uložení stavebního odpadu na skládce (skládkovné) zeminy a kamení zatříděného do Katalogu odpadů pod kódem 17 05 04</t>
  </si>
  <si>
    <t>https://podminky.urs.cz/item/CS_URS_2021_02/171201221</t>
  </si>
  <si>
    <t>(výkop-zásyp)*1,7</t>
  </si>
  <si>
    <t>43</t>
  </si>
  <si>
    <t>171251101</t>
  </si>
  <si>
    <t>Uložení sypaniny do násypů nezhutněných strojně</t>
  </si>
  <si>
    <t>-1928502786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</si>
  <si>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</si>
  <si>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</si>
  <si>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Poznámka k položce:_x000d_
UŽITÍ_x000d_
2. Ceny lze použít i pro uložení sypaniny s předepsaným zhutněním na trvalé skládky, do koryt vodotečí a do prohlubní terénu.</t>
  </si>
  <si>
    <t>44</t>
  </si>
  <si>
    <t>171251201</t>
  </si>
  <si>
    <t>Uložení sypaniny na skládky nebo meziskládky</t>
  </si>
  <si>
    <t>-610770053</t>
  </si>
  <si>
    <t>Uložení sypaniny na skládky nebo meziskládky bez hutnění s upravením uložené sypaniny do předepsaného tvaru</t>
  </si>
  <si>
    <t>https://podminky.urs.cz/item/CS_URS_2021_02/171251201</t>
  </si>
  <si>
    <t>Vodorovné konstrukce</t>
  </si>
  <si>
    <t>45</t>
  </si>
  <si>
    <t>462514161</t>
  </si>
  <si>
    <t>Zához z lomového kamene záhozového hmotnost kamenů přes 500 kg bez výplně</t>
  </si>
  <si>
    <t>-2075722382</t>
  </si>
  <si>
    <t>Zához z lomového kamene neupraveného provedený ze břehu nebo z lešení, do sucha nebo do vody záhozového, hmotnost jednotlivých kamenů přes 500 kg bez výplně mezer</t>
  </si>
  <si>
    <t>https://podminky.urs.cz/item/CS_URS_2021_02/462514161</t>
  </si>
  <si>
    <t>"patka - hmotnost kamene více jak 1000 kg" 370</t>
  </si>
  <si>
    <t>"břehový zához - hmotnost kamene 500 - 1000 kg" 2195,7+2515,3</t>
  </si>
  <si>
    <t>"doplnění břehového záhozu - hmotnost kamene 500 - 1000 kg" 424,5</t>
  </si>
  <si>
    <t>46</t>
  </si>
  <si>
    <t>462514169</t>
  </si>
  <si>
    <t>Příplatek za urovnání líce záhozu z lomového kamene záhozového přes 500 kg</t>
  </si>
  <si>
    <t>332891780</t>
  </si>
  <si>
    <t>Zához z lomového kamene neupraveného provedený ze břehu nebo z lešení, do sucha nebo do vody záhozového, hmotnost jednotlivých kamenů přes 500 kg Příplatek k ceně za urovnání líce záhozu</t>
  </si>
  <si>
    <t>https://podminky.urs.cz/item/CS_URS_2021_02/462514169</t>
  </si>
  <si>
    <t>7597,7+3085,0</t>
  </si>
  <si>
    <t>47</t>
  </si>
  <si>
    <t>463211158</t>
  </si>
  <si>
    <t>Rovnanina objemu přes 3 m3 z lomového kamene tříděného hm přes 500 kg s urovnáním líce</t>
  </si>
  <si>
    <t>1362166338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</si>
  <si>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</si>
  <si>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https://podminky.urs.cz/item/CS_URS_2021_02/463211158</t>
  </si>
  <si>
    <t>2294,5</t>
  </si>
  <si>
    <t>105,4</t>
  </si>
  <si>
    <t>Komunikace pozemní</t>
  </si>
  <si>
    <t>48</t>
  </si>
  <si>
    <t>573231108</t>
  </si>
  <si>
    <t>Postřik živičný spojovací ze silniční emulze v množství 0,50 kg/m2</t>
  </si>
  <si>
    <t>1270629316</t>
  </si>
  <si>
    <t>Postřik spojovací PS bez posypu kamenivem ze silniční emulze, v množství 0,50 kg/m2</t>
  </si>
  <si>
    <t>https://podminky.urs.cz/item/CS_URS_2021_02/573231108</t>
  </si>
  <si>
    <t>49</t>
  </si>
  <si>
    <t>577144121</t>
  </si>
  <si>
    <t>Asfaltový beton vrstva obrusná ACO 11 (ABS) tř. I tl 50 mm š přes 3 m z nemodifikovaného asfaltu</t>
  </si>
  <si>
    <t>-356103954</t>
  </si>
  <si>
    <t xml:space="preserve">Asfaltový beton vrstva obrusná ACO 11 (ABS)  s rozprostřením a se zhutněním z nemodifikovaného asfaltu v pruhu šířky přes 3 m tř. I, po zhutnění tl. 50 mm</t>
  </si>
  <si>
    <t>https://podminky.urs.cz/item/CS_URS_2021_02/577144121</t>
  </si>
  <si>
    <t>50</t>
  </si>
  <si>
    <t>919732211</t>
  </si>
  <si>
    <t>Styčná spára napojení nového živičného povrchu na stávající za tepla š 15 mm hl 25 mm s prořezáním</t>
  </si>
  <si>
    <t>m</t>
  </si>
  <si>
    <t>-1601492761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</si>
  <si>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</si>
  <si>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https://podminky.urs.cz/item/CS_URS_2021_02/919732211</t>
  </si>
  <si>
    <t>242,2</t>
  </si>
  <si>
    <t>51</t>
  </si>
  <si>
    <t>919735111</t>
  </si>
  <si>
    <t>Řezání stávajícího živičného krytu hl do 50 mm</t>
  </si>
  <si>
    <t>1370966430</t>
  </si>
  <si>
    <t xml:space="preserve">Řezání stávajícího živičného krytu nebo podkladu  hloubky do 50 mm</t>
  </si>
  <si>
    <t>https://podminky.urs.cz/item/CS_URS_2021_02/919735111</t>
  </si>
  <si>
    <t>997</t>
  </si>
  <si>
    <t>Přesun sutě</t>
  </si>
  <si>
    <t>52</t>
  </si>
  <si>
    <t>997221561</t>
  </si>
  <si>
    <t>Vodorovná doprava suti z kusových materiálů do 1 km</t>
  </si>
  <si>
    <t>1857513213</t>
  </si>
  <si>
    <t xml:space="preserve">Vodorovná doprava suti  bez naložení, ale se složením a s hrubým urovnáním z kusových materiálů, na vzdálenost do 1 km</t>
  </si>
  <si>
    <t>https://podminky.urs.cz/item/CS_URS_2021_02/997221561</t>
  </si>
  <si>
    <t>214,5</t>
  </si>
  <si>
    <t>53</t>
  </si>
  <si>
    <t>997221569</t>
  </si>
  <si>
    <t>Příplatek ZKD 1 km u vodorovné dopravy suti z kusových materiálů</t>
  </si>
  <si>
    <t>-1481224841</t>
  </si>
  <si>
    <t xml:space="preserve">Vodorovná doprava suti  bez naložení, ale se složením a s hrubým urovnáním Příplatek k ceně za každý další i započatý 1 km přes 1 km</t>
  </si>
  <si>
    <t>https://podminky.urs.cz/item/CS_URS_2021_02/997221569</t>
  </si>
  <si>
    <t>za dalších 29 km</t>
  </si>
  <si>
    <t>214,5*29 'Přepočtené koeficientem množství</t>
  </si>
  <si>
    <t>54</t>
  </si>
  <si>
    <t>997221875</t>
  </si>
  <si>
    <t>Poplatek za uložení stavebního odpadu na recyklační skládce (skládkovné) asfaltového bez obsahu dehtu zatříděného do Katalogu odpadů pod kódem 17 03 02</t>
  </si>
  <si>
    <t>-583303681</t>
  </si>
  <si>
    <t>https://podminky.urs.cz/item/CS_URS_2021_02/997221875</t>
  </si>
  <si>
    <t>998</t>
  </si>
  <si>
    <t>Přesun hmot</t>
  </si>
  <si>
    <t>55</t>
  </si>
  <si>
    <t>998332011</t>
  </si>
  <si>
    <t>Přesun hmot pro úpravy vodních toků a kanály</t>
  </si>
  <si>
    <t>319781053</t>
  </si>
  <si>
    <t xml:space="preserve">Přesun hmot pro úpravy vodních toků a kanály, hráze rybníků apod.  dopravní vzdálenost do 500 m</t>
  </si>
  <si>
    <t>https://podminky.urs.cz/item/CS_URS_2021_02/998332011</t>
  </si>
  <si>
    <t>56</t>
  </si>
  <si>
    <t>998332091</t>
  </si>
  <si>
    <t>Příplatek k přesunu hmot pro úpravy vodních toků za zvětšený přesun do 1000 m</t>
  </si>
  <si>
    <t>-1554768352</t>
  </si>
  <si>
    <t xml:space="preserve">Přesun hmot pro úpravy vodních toků a kanály, hráze rybníků apod.  Příplatek k ceně za zvětšený přesun přes vymezenou největší dopravní vzdálenost do 1 000 m</t>
  </si>
  <si>
    <t>https://podminky.urs.cz/item/CS_URS_2021_02/998332091</t>
  </si>
  <si>
    <t>SEZNAM FIGUR</t>
  </si>
  <si>
    <t>Výměra</t>
  </si>
  <si>
    <t xml:space="preserve"> SO-01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</si>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</sst>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21203000" TargetMode="External" /><Relationship Id="rId2" Type="http://schemas.openxmlformats.org/officeDocument/2006/relationships/hyperlink" Target="https://podminky.urs.cz/item/CS_URS_2021_02/041903000" TargetMode="External" /><Relationship Id="rId3" Type="http://schemas.openxmlformats.org/officeDocument/2006/relationships/hyperlink" Target="https://podminky.urs.cz/item/CS_URS_2021_02/049103000" TargetMode="External" /><Relationship Id="rId4" Type="http://schemas.openxmlformats.org/officeDocument/2006/relationships/hyperlink" Target="https://podminky.urs.cz/item/CS_URS_2021_02/062303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203" TargetMode="External" /><Relationship Id="rId2" Type="http://schemas.openxmlformats.org/officeDocument/2006/relationships/hyperlink" Target="https://podminky.urs.cz/item/CS_URS_2021_02/112101101" TargetMode="External" /><Relationship Id="rId3" Type="http://schemas.openxmlformats.org/officeDocument/2006/relationships/hyperlink" Target="https://podminky.urs.cz/item/CS_URS_2021_02/112101102" TargetMode="External" /><Relationship Id="rId4" Type="http://schemas.openxmlformats.org/officeDocument/2006/relationships/hyperlink" Target="https://podminky.urs.cz/item/CS_URS_2021_02/112101105" TargetMode="External" /><Relationship Id="rId5" Type="http://schemas.openxmlformats.org/officeDocument/2006/relationships/hyperlink" Target="https://podminky.urs.cz/item/CS_URS_2021_02/112153255" TargetMode="External" /><Relationship Id="rId6" Type="http://schemas.openxmlformats.org/officeDocument/2006/relationships/hyperlink" Target="https://podminky.urs.cz/item/CS_URS_2021_02/112153256" TargetMode="External" /><Relationship Id="rId7" Type="http://schemas.openxmlformats.org/officeDocument/2006/relationships/hyperlink" Target="https://podminky.urs.cz/item/CS_URS_2021_02/112153258" TargetMode="External" /><Relationship Id="rId8" Type="http://schemas.openxmlformats.org/officeDocument/2006/relationships/hyperlink" Target="https://podminky.urs.cz/item/CS_URS_2021_02/112155115" TargetMode="External" /><Relationship Id="rId9" Type="http://schemas.openxmlformats.org/officeDocument/2006/relationships/hyperlink" Target="https://podminky.urs.cz/item/CS_URS_2021_02/112155121" TargetMode="External" /><Relationship Id="rId10" Type="http://schemas.openxmlformats.org/officeDocument/2006/relationships/hyperlink" Target="https://podminky.urs.cz/item/CS_URS_2021_02/112211111" TargetMode="External" /><Relationship Id="rId11" Type="http://schemas.openxmlformats.org/officeDocument/2006/relationships/hyperlink" Target="https://podminky.urs.cz/item/CS_URS_2021_02/112211112" TargetMode="External" /><Relationship Id="rId12" Type="http://schemas.openxmlformats.org/officeDocument/2006/relationships/hyperlink" Target="https://podminky.urs.cz/item/CS_URS_2021_02/112211113" TargetMode="External" /><Relationship Id="rId13" Type="http://schemas.openxmlformats.org/officeDocument/2006/relationships/hyperlink" Target="https://podminky.urs.cz/item/CS_URS_2021_02/112211114" TargetMode="External" /><Relationship Id="rId14" Type="http://schemas.openxmlformats.org/officeDocument/2006/relationships/hyperlink" Target="https://podminky.urs.cz/item/CS_URS_2021_02/129001101" TargetMode="External" /><Relationship Id="rId15" Type="http://schemas.openxmlformats.org/officeDocument/2006/relationships/hyperlink" Target="https://podminky.urs.cz/item/CS_URS_2021_02/162201411" TargetMode="External" /><Relationship Id="rId16" Type="http://schemas.openxmlformats.org/officeDocument/2006/relationships/hyperlink" Target="https://podminky.urs.cz/item/CS_URS_2021_02/162201412" TargetMode="External" /><Relationship Id="rId17" Type="http://schemas.openxmlformats.org/officeDocument/2006/relationships/hyperlink" Target="https://podminky.urs.cz/item/CS_URS_2021_02/162201413" TargetMode="External" /><Relationship Id="rId18" Type="http://schemas.openxmlformats.org/officeDocument/2006/relationships/hyperlink" Target="https://podminky.urs.cz/item/CS_URS_2021_02/162301931" TargetMode="External" /><Relationship Id="rId19" Type="http://schemas.openxmlformats.org/officeDocument/2006/relationships/hyperlink" Target="https://podminky.urs.cz/item/CS_URS_2021_02/162301932" TargetMode="External" /><Relationship Id="rId20" Type="http://schemas.openxmlformats.org/officeDocument/2006/relationships/hyperlink" Target="https://podminky.urs.cz/item/CS_URS_2021_02/162301933" TargetMode="External" /><Relationship Id="rId21" Type="http://schemas.openxmlformats.org/officeDocument/2006/relationships/hyperlink" Target="https://podminky.urs.cz/item/CS_URS_2021_02/167151111" TargetMode="External" /><Relationship Id="rId22" Type="http://schemas.openxmlformats.org/officeDocument/2006/relationships/hyperlink" Target="https://podminky.urs.cz/item/CS_URS_2021_02/174251201" TargetMode="External" /><Relationship Id="rId23" Type="http://schemas.openxmlformats.org/officeDocument/2006/relationships/hyperlink" Target="https://podminky.urs.cz/item/CS_URS_2021_02/174251202" TargetMode="External" /><Relationship Id="rId24" Type="http://schemas.openxmlformats.org/officeDocument/2006/relationships/hyperlink" Target="https://podminky.urs.cz/item/CS_URS_2021_02/174251204" TargetMode="External" /><Relationship Id="rId25" Type="http://schemas.openxmlformats.org/officeDocument/2006/relationships/hyperlink" Target="https://podminky.urs.cz/item/CS_URS_2021_02/174251205" TargetMode="External" /><Relationship Id="rId26" Type="http://schemas.openxmlformats.org/officeDocument/2006/relationships/hyperlink" Target="https://podminky.urs.cz/item/CS_URS_2021_02/174251206" TargetMode="External" /><Relationship Id="rId27" Type="http://schemas.openxmlformats.org/officeDocument/2006/relationships/hyperlink" Target="https://podminky.urs.cz/item/CS_URS_2021_02/112155311" TargetMode="External" /><Relationship Id="rId28" Type="http://schemas.openxmlformats.org/officeDocument/2006/relationships/hyperlink" Target="https://podminky.urs.cz/item/CS_URS_2021_02/112251101" TargetMode="External" /><Relationship Id="rId29" Type="http://schemas.openxmlformats.org/officeDocument/2006/relationships/hyperlink" Target="https://podminky.urs.cz/item/CS_URS_2021_02/112251102" TargetMode="External" /><Relationship Id="rId30" Type="http://schemas.openxmlformats.org/officeDocument/2006/relationships/hyperlink" Target="https://podminky.urs.cz/item/CS_URS_2021_02/112251104" TargetMode="External" /><Relationship Id="rId31" Type="http://schemas.openxmlformats.org/officeDocument/2006/relationships/hyperlink" Target="https://podminky.urs.cz/item/CS_URS_2021_02/112251105" TargetMode="External" /><Relationship Id="rId32" Type="http://schemas.openxmlformats.org/officeDocument/2006/relationships/hyperlink" Target="https://podminky.urs.cz/item/CS_URS_2021_02/112251107" TargetMode="External" /><Relationship Id="rId33" Type="http://schemas.openxmlformats.org/officeDocument/2006/relationships/hyperlink" Target="https://podminky.urs.cz/item/CS_URS_2021_02/113154333" TargetMode="External" /><Relationship Id="rId34" Type="http://schemas.openxmlformats.org/officeDocument/2006/relationships/hyperlink" Target="https://podminky.urs.cz/item/CS_URS_2021_02/114203104" TargetMode="External" /><Relationship Id="rId35" Type="http://schemas.openxmlformats.org/officeDocument/2006/relationships/hyperlink" Target="https://podminky.urs.cz/item/CS_URS_2021_02/124153103" TargetMode="External" /><Relationship Id="rId36" Type="http://schemas.openxmlformats.org/officeDocument/2006/relationships/hyperlink" Target="https://podminky.urs.cz/item/CS_URS_2021_02/127751112" TargetMode="External" /><Relationship Id="rId37" Type="http://schemas.openxmlformats.org/officeDocument/2006/relationships/hyperlink" Target="https://podminky.urs.cz/item/CS_URS_2021_02/162551108" TargetMode="External" /><Relationship Id="rId38" Type="http://schemas.openxmlformats.org/officeDocument/2006/relationships/hyperlink" Target="https://podminky.urs.cz/item/CS_URS_2021_02/164303101" TargetMode="External" /><Relationship Id="rId39" Type="http://schemas.openxmlformats.org/officeDocument/2006/relationships/hyperlink" Target="https://podminky.urs.cz/item/CS_URS_2021_02/171201221" TargetMode="External" /><Relationship Id="rId40" Type="http://schemas.openxmlformats.org/officeDocument/2006/relationships/hyperlink" Target="https://podminky.urs.cz/item/CS_URS_2021_02/171251101" TargetMode="External" /><Relationship Id="rId41" Type="http://schemas.openxmlformats.org/officeDocument/2006/relationships/hyperlink" Target="https://podminky.urs.cz/item/CS_URS_2021_02/171251201" TargetMode="External" /><Relationship Id="rId42" Type="http://schemas.openxmlformats.org/officeDocument/2006/relationships/hyperlink" Target="https://podminky.urs.cz/item/CS_URS_2021_02/462514161" TargetMode="External" /><Relationship Id="rId43" Type="http://schemas.openxmlformats.org/officeDocument/2006/relationships/hyperlink" Target="https://podminky.urs.cz/item/CS_URS_2021_02/462514169" TargetMode="External" /><Relationship Id="rId44" Type="http://schemas.openxmlformats.org/officeDocument/2006/relationships/hyperlink" Target="https://podminky.urs.cz/item/CS_URS_2021_02/463211158" TargetMode="External" /><Relationship Id="rId45" Type="http://schemas.openxmlformats.org/officeDocument/2006/relationships/hyperlink" Target="https://podminky.urs.cz/item/CS_URS_2021_02/573231108" TargetMode="External" /><Relationship Id="rId46" Type="http://schemas.openxmlformats.org/officeDocument/2006/relationships/hyperlink" Target="https://podminky.urs.cz/item/CS_URS_2021_02/577144121" TargetMode="External" /><Relationship Id="rId47" Type="http://schemas.openxmlformats.org/officeDocument/2006/relationships/hyperlink" Target="https://podminky.urs.cz/item/CS_URS_2021_02/919732211" TargetMode="External" /><Relationship Id="rId48" Type="http://schemas.openxmlformats.org/officeDocument/2006/relationships/hyperlink" Target="https://podminky.urs.cz/item/CS_URS_2021_02/919735111" TargetMode="External" /><Relationship Id="rId49" Type="http://schemas.openxmlformats.org/officeDocument/2006/relationships/hyperlink" Target="https://podminky.urs.cz/item/CS_URS_2021_02/997221561" TargetMode="External" /><Relationship Id="rId50" Type="http://schemas.openxmlformats.org/officeDocument/2006/relationships/hyperlink" Target="https://podminky.urs.cz/item/CS_URS_2021_02/997221569" TargetMode="External" /><Relationship Id="rId51" Type="http://schemas.openxmlformats.org/officeDocument/2006/relationships/hyperlink" Target="https://podminky.urs.cz/item/CS_URS_2021_02/997221875" TargetMode="External" /><Relationship Id="rId52" Type="http://schemas.openxmlformats.org/officeDocument/2006/relationships/hyperlink" Target="https://podminky.urs.cz/item/CS_URS_2021_02/998332011" TargetMode="External" /><Relationship Id="rId53" Type="http://schemas.openxmlformats.org/officeDocument/2006/relationships/hyperlink" Target="https://podminky.urs.cz/item/CS_URS_2021_02/998332091" TargetMode="External" /><Relationship Id="rId5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20210302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Bečva, Osek nad Bečvou II – oprava koryta toku ř.km 22,929 – 24,735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'SO-00 - Vedlejší rozpočto...'!J30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'SO-00 - Vedlejší rozpočto...'!P126</f>
        <v>0</v>
      </c>
      <c r="AV95" s="128">
        <f>'SO-00 - Vedlejší rozpočto...'!J33</f>
        <v>0</v>
      </c>
      <c r="AW95" s="128">
        <f>'SO-00 - Vedlejší rozpočto...'!J34</f>
        <v>0</v>
      </c>
      <c r="AX95" s="128">
        <f>'SO-00 - Vedlejší rozpočto...'!J35</f>
        <v>0</v>
      </c>
      <c r="AY95" s="128">
        <f>'SO-00 - Vedlejší rozpočto...'!J36</f>
        <v>0</v>
      </c>
      <c r="AZ95" s="128">
        <f>'SO-00 - Vedlejší rozpočto...'!F33</f>
        <v>0</v>
      </c>
      <c r="BA95" s="128">
        <f>'SO-00 - Vedlejší rozpočto...'!F34</f>
        <v>0</v>
      </c>
      <c r="BB95" s="128">
        <f>'SO-00 - Vedlejší rozpočto...'!F35</f>
        <v>0</v>
      </c>
      <c r="BC95" s="128">
        <f>'SO-00 - Vedlejší rozpočto...'!F36</f>
        <v>0</v>
      </c>
      <c r="BD95" s="130">
        <f>'SO-00 - Vedlejší rozpočto...'!F37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'SO-01 - Oprava koryta'!J30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'SO-01 - Oprava koryta'!P123</f>
        <v>0</v>
      </c>
      <c r="AV96" s="133">
        <f>'SO-01 - Oprava koryta'!J33</f>
        <v>0</v>
      </c>
      <c r="AW96" s="133">
        <f>'SO-01 - Oprava koryta'!J34</f>
        <v>0</v>
      </c>
      <c r="AX96" s="133">
        <f>'SO-01 - Oprava koryta'!J35</f>
        <v>0</v>
      </c>
      <c r="AY96" s="133">
        <f>'SO-01 - Oprava koryta'!J36</f>
        <v>0</v>
      </c>
      <c r="AZ96" s="133">
        <f>'SO-01 - Oprava koryta'!F33</f>
        <v>0</v>
      </c>
      <c r="BA96" s="133">
        <f>'SO-01 - Oprava koryta'!F34</f>
        <v>0</v>
      </c>
      <c r="BB96" s="133">
        <f>'SO-01 - Oprava koryta'!F35</f>
        <v>0</v>
      </c>
      <c r="BC96" s="133">
        <f>'SO-01 - Oprava koryta'!F36</f>
        <v>0</v>
      </c>
      <c r="BD96" s="135">
        <f>'SO-01 - Oprava koryta'!F37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x2Eedy5TBDnQ2FVYJR+NQ/iN0KoMBvPEGevqYg1fjSGLbt2JxsVhxSX2IyhJNVkPvLXwjWwb1c5EvhzeQtsMzQ==" hashValue="Z5VmlBGu1RJiPvWaLzkokaXdsFGzlWxCTqzX2pLbmY5BzXI6+uLQGx34pdPCvH7lk3MxXOjqysk8v2gMtVTZl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-00 - Vedlejší rozpočto...'!C2" display="/"/>
    <hyperlink ref="A96" location="'SO-01 - Oprava koryt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Bečva, Osek nad Bečvou II – oprava koryta toku ř.km 22,929 – 24,735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ROUND((SUM(BE126:BE213)),  2)</f>
        <v>0</v>
      </c>
      <c r="G33" s="38"/>
      <c r="H33" s="38"/>
      <c r="I33" s="155">
        <v>0.20999999999999999</v>
      </c>
      <c r="J33" s="154">
        <f>ROUND(((SUM(BE126:BE213))*I33),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ROUND((SUM(BF126:BF213)),  2)</f>
        <v>0</v>
      </c>
      <c r="G34" s="38"/>
      <c r="H34" s="38"/>
      <c r="I34" s="155">
        <v>0.14999999999999999</v>
      </c>
      <c r="J34" s="154">
        <f>ROUND(((SUM(BF126:BF213))*I34),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ROUND((SUM(BG126:BG213)),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ROUND((SUM(BH126:BH213)),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ROUND((SUM(BI126:BI213)),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Bečva, Osek nad Bečvou II – oprava koryta toku ř.km 22,929 – 24,735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97</v>
      </c>
      <c r="E99" s="182"/>
      <c r="F99" s="182"/>
      <c r="G99" s="182"/>
      <c r="H99" s="182"/>
      <c r="I99" s="182"/>
      <c r="J99" s="183">
        <f>J133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J168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101</v>
      </c>
      <c r="E103" s="188"/>
      <c r="F103" s="188"/>
      <c r="G103" s="188"/>
      <c r="H103" s="188"/>
      <c r="I103" s="188"/>
      <c r="J103" s="189">
        <f>J180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J196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</v>
      </c>
      <c r="E105" s="188"/>
      <c r="F105" s="188"/>
      <c r="G105" s="188"/>
      <c r="H105" s="188"/>
      <c r="I105" s="188"/>
      <c r="J105" s="189">
        <f>J202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104</v>
      </c>
      <c r="E106" s="188"/>
      <c r="F106" s="188"/>
      <c r="G106" s="188"/>
      <c r="H106" s="188"/>
      <c r="I106" s="188"/>
      <c r="J106" s="189">
        <f>J209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6.25" customHeight="1">
      <c r="A116" s="38"/>
      <c r="B116" s="39"/>
      <c r="C116" s="40"/>
      <c r="D116" s="40"/>
      <c r="E116" s="174" t="str">
        <f>E7</f>
        <v>Bečva, Osek nad Bečvou II – oprava koryta toku ř.km 22,929 – 24,735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SO-00 - Vedlejší rozpočtové náklady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22. 9. 2021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106</v>
      </c>
      <c r="D125" s="194" t="s">
        <v>58</v>
      </c>
      <c r="E125" s="194" t="s">
        <v>54</v>
      </c>
      <c r="F125" s="194" t="s">
        <v>55</v>
      </c>
      <c r="G125" s="194" t="s">
        <v>107</v>
      </c>
      <c r="H125" s="194" t="s">
        <v>108</v>
      </c>
      <c r="I125" s="194" t="s">
        <v>109</v>
      </c>
      <c r="J125" s="194" t="s">
        <v>92</v>
      </c>
      <c r="K125" s="195" t="s">
        <v>110</v>
      </c>
      <c r="L125" s="196"/>
      <c r="M125" s="100" t="s">
        <v>1</v>
      </c>
      <c r="N125" s="101" t="s">
        <v>37</v>
      </c>
      <c r="O125" s="101" t="s">
        <v>111</v>
      </c>
      <c r="P125" s="101" t="s">
        <v>112</v>
      </c>
      <c r="Q125" s="101" t="s">
        <v>113</v>
      </c>
      <c r="R125" s="101" t="s">
        <v>114</v>
      </c>
      <c r="S125" s="101" t="s">
        <v>115</v>
      </c>
      <c r="T125" s="102" t="s">
        <v>116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117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P127+P133</f>
        <v>0</v>
      </c>
      <c r="Q126" s="104"/>
      <c r="R126" s="199">
        <f>R127+R133</f>
        <v>0</v>
      </c>
      <c r="S126" s="104"/>
      <c r="T126" s="200">
        <f>T127+T133</f>
        <v>0.01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94</v>
      </c>
      <c r="BK126" s="201">
        <f>BK127+BK133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118</v>
      </c>
      <c r="F127" s="205" t="s">
        <v>119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</v>
      </c>
      <c r="S127" s="210"/>
      <c r="T127" s="212">
        <f>T128</f>
        <v>0.01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120</v>
      </c>
      <c r="BK127" s="215">
        <f>BK128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121</v>
      </c>
      <c r="F128" s="216" t="s">
        <v>122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SUM(P129:P132)</f>
        <v>0</v>
      </c>
      <c r="Q128" s="210"/>
      <c r="R128" s="211">
        <f>SUM(R129:R132)</f>
        <v>0</v>
      </c>
      <c r="S128" s="210"/>
      <c r="T128" s="212">
        <f>SUM(T129:T132)</f>
        <v>0.01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81</v>
      </c>
      <c r="AY128" s="213" t="s">
        <v>120</v>
      </c>
      <c r="BK128" s="215">
        <f>SUM(BK129:BK132)</f>
        <v>0</v>
      </c>
    </row>
    <row r="129" s="2" customFormat="1" ht="16.5" customHeight="1">
      <c r="A129" s="38"/>
      <c r="B129" s="39"/>
      <c r="C129" s="218" t="s">
        <v>81</v>
      </c>
      <c r="D129" s="218" t="s">
        <v>123</v>
      </c>
      <c r="E129" s="219" t="s">
        <v>124</v>
      </c>
      <c r="F129" s="220" t="s">
        <v>125</v>
      </c>
      <c r="G129" s="221" t="s">
        <v>126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0.01</v>
      </c>
      <c r="T129" s="228">
        <f>S129*H129</f>
        <v>0.01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127</v>
      </c>
      <c r="AT129" s="229" t="s">
        <v>123</v>
      </c>
      <c r="AU129" s="229" t="s">
        <v>83</v>
      </c>
      <c r="AY129" s="17" t="s">
        <v>120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127</v>
      </c>
      <c r="BM129" s="229" t="s">
        <v>128</v>
      </c>
    </row>
    <row r="130" s="2" customFormat="1">
      <c r="A130" s="38"/>
      <c r="B130" s="39"/>
      <c r="C130" s="40"/>
      <c r="D130" s="231" t="s">
        <v>129</v>
      </c>
      <c r="E130" s="40"/>
      <c r="F130" s="232" t="s">
        <v>130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83</v>
      </c>
    </row>
    <row r="131" s="13" customFormat="1">
      <c r="A131" s="13"/>
      <c r="B131" s="236"/>
      <c r="C131" s="237"/>
      <c r="D131" s="231" t="s">
        <v>131</v>
      </c>
      <c r="E131" s="238" t="s">
        <v>1</v>
      </c>
      <c r="F131" s="239" t="s">
        <v>132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131</v>
      </c>
      <c r="AU131" s="245" t="s">
        <v>83</v>
      </c>
      <c r="AV131" s="13" t="s">
        <v>81</v>
      </c>
      <c r="AW131" s="13" t="s">
        <v>30</v>
      </c>
      <c r="AX131" s="13" t="s">
        <v>73</v>
      </c>
      <c r="AY131" s="245" t="s">
        <v>120</v>
      </c>
    </row>
    <row r="132" s="14" customFormat="1">
      <c r="A132" s="14"/>
      <c r="B132" s="246"/>
      <c r="C132" s="247"/>
      <c r="D132" s="231" t="s">
        <v>131</v>
      </c>
      <c r="E132" s="248" t="s">
        <v>1</v>
      </c>
      <c r="F132" s="249" t="s">
        <v>81</v>
      </c>
      <c r="G132" s="247"/>
      <c r="H132" s="250">
        <v>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131</v>
      </c>
      <c r="AU132" s="256" t="s">
        <v>83</v>
      </c>
      <c r="AV132" s="14" t="s">
        <v>83</v>
      </c>
      <c r="AW132" s="14" t="s">
        <v>30</v>
      </c>
      <c r="AX132" s="14" t="s">
        <v>81</v>
      </c>
      <c r="AY132" s="256" t="s">
        <v>120</v>
      </c>
    </row>
    <row r="133" s="12" customFormat="1" ht="25.92" customHeight="1">
      <c r="A133" s="12"/>
      <c r="B133" s="202"/>
      <c r="C133" s="203"/>
      <c r="D133" s="204" t="s">
        <v>72</v>
      </c>
      <c r="E133" s="205" t="s">
        <v>133</v>
      </c>
      <c r="F133" s="205" t="s">
        <v>79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P134+P161+P168+P180+P196+P202+P209</f>
        <v>0</v>
      </c>
      <c r="Q133" s="210"/>
      <c r="R133" s="211">
        <f>R134+R161+R168+R180+R196+R202+R209</f>
        <v>0</v>
      </c>
      <c r="S133" s="210"/>
      <c r="T133" s="212">
        <f>T134+T161+T168+T180+T196+T202+T209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134</v>
      </c>
      <c r="AT133" s="214" t="s">
        <v>72</v>
      </c>
      <c r="AU133" s="214" t="s">
        <v>73</v>
      </c>
      <c r="AY133" s="213" t="s">
        <v>120</v>
      </c>
      <c r="BK133" s="215">
        <f>BK134+BK161+BK168+BK180+BK196+BK202+BK209</f>
        <v>0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135</v>
      </c>
      <c r="F134" s="216" t="s">
        <v>136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SUM(P135:P160)</f>
        <v>0</v>
      </c>
      <c r="Q134" s="210"/>
      <c r="R134" s="211">
        <f>SUM(R135:R160)</f>
        <v>0</v>
      </c>
      <c r="S134" s="210"/>
      <c r="T134" s="212">
        <f>SUM(T135:T160)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134</v>
      </c>
      <c r="AT134" s="214" t="s">
        <v>72</v>
      </c>
      <c r="AU134" s="214" t="s">
        <v>81</v>
      </c>
      <c r="AY134" s="213" t="s">
        <v>120</v>
      </c>
      <c r="BK134" s="215">
        <f>SUM(BK135:BK160)</f>
        <v>0</v>
      </c>
    </row>
    <row r="135" s="2" customFormat="1" ht="24.15" customHeight="1">
      <c r="A135" s="38"/>
      <c r="B135" s="39"/>
      <c r="C135" s="218" t="s">
        <v>83</v>
      </c>
      <c r="D135" s="218" t="s">
        <v>123</v>
      </c>
      <c r="E135" s="219" t="s">
        <v>137</v>
      </c>
      <c r="F135" s="220" t="s">
        <v>138</v>
      </c>
      <c r="G135" s="221" t="s">
        <v>126</v>
      </c>
      <c r="H135" s="222">
        <v>1</v>
      </c>
      <c r="I135" s="223"/>
      <c r="J135" s="224">
        <f>ROUND(I135*H135,2)</f>
        <v>0</v>
      </c>
      <c r="K135" s="220" t="s">
        <v>139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140</v>
      </c>
      <c r="AT135" s="229" t="s">
        <v>123</v>
      </c>
      <c r="AU135" s="229" t="s">
        <v>83</v>
      </c>
      <c r="AY135" s="17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140</v>
      </c>
      <c r="BM135" s="229" t="s">
        <v>141</v>
      </c>
    </row>
    <row r="136" s="2" customFormat="1">
      <c r="A136" s="38"/>
      <c r="B136" s="39"/>
      <c r="C136" s="40"/>
      <c r="D136" s="231" t="s">
        <v>129</v>
      </c>
      <c r="E136" s="40"/>
      <c r="F136" s="232" t="s">
        <v>138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83</v>
      </c>
    </row>
    <row r="137" s="13" customFormat="1">
      <c r="A137" s="13"/>
      <c r="B137" s="236"/>
      <c r="C137" s="237"/>
      <c r="D137" s="231" t="s">
        <v>131</v>
      </c>
      <c r="E137" s="238" t="s">
        <v>1</v>
      </c>
      <c r="F137" s="239" t="s">
        <v>142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131</v>
      </c>
      <c r="AU137" s="245" t="s">
        <v>83</v>
      </c>
      <c r="AV137" s="13" t="s">
        <v>81</v>
      </c>
      <c r="AW137" s="13" t="s">
        <v>30</v>
      </c>
      <c r="AX137" s="13" t="s">
        <v>73</v>
      </c>
      <c r="AY137" s="245" t="s">
        <v>120</v>
      </c>
    </row>
    <row r="138" s="13" customFormat="1">
      <c r="A138" s="13"/>
      <c r="B138" s="236"/>
      <c r="C138" s="237"/>
      <c r="D138" s="231" t="s">
        <v>131</v>
      </c>
      <c r="E138" s="238" t="s">
        <v>1</v>
      </c>
      <c r="F138" s="239" t="s">
        <v>143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131</v>
      </c>
      <c r="AU138" s="245" t="s">
        <v>83</v>
      </c>
      <c r="AV138" s="13" t="s">
        <v>81</v>
      </c>
      <c r="AW138" s="13" t="s">
        <v>30</v>
      </c>
      <c r="AX138" s="13" t="s">
        <v>73</v>
      </c>
      <c r="AY138" s="245" t="s">
        <v>120</v>
      </c>
    </row>
    <row r="139" s="13" customFormat="1">
      <c r="A139" s="13"/>
      <c r="B139" s="236"/>
      <c r="C139" s="237"/>
      <c r="D139" s="231" t="s">
        <v>131</v>
      </c>
      <c r="E139" s="238" t="s">
        <v>1</v>
      </c>
      <c r="F139" s="239" t="s">
        <v>144</v>
      </c>
      <c r="G139" s="237"/>
      <c r="H139" s="238" t="s">
        <v>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131</v>
      </c>
      <c r="AU139" s="245" t="s">
        <v>83</v>
      </c>
      <c r="AV139" s="13" t="s">
        <v>81</v>
      </c>
      <c r="AW139" s="13" t="s">
        <v>30</v>
      </c>
      <c r="AX139" s="13" t="s">
        <v>73</v>
      </c>
      <c r="AY139" s="245" t="s">
        <v>120</v>
      </c>
    </row>
    <row r="140" s="13" customFormat="1">
      <c r="A140" s="13"/>
      <c r="B140" s="236"/>
      <c r="C140" s="237"/>
      <c r="D140" s="231" t="s">
        <v>131</v>
      </c>
      <c r="E140" s="238" t="s">
        <v>1</v>
      </c>
      <c r="F140" s="239" t="s">
        <v>145</v>
      </c>
      <c r="G140" s="237"/>
      <c r="H140" s="238" t="s">
        <v>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131</v>
      </c>
      <c r="AU140" s="245" t="s">
        <v>83</v>
      </c>
      <c r="AV140" s="13" t="s">
        <v>81</v>
      </c>
      <c r="AW140" s="13" t="s">
        <v>30</v>
      </c>
      <c r="AX140" s="13" t="s">
        <v>73</v>
      </c>
      <c r="AY140" s="245" t="s">
        <v>120</v>
      </c>
    </row>
    <row r="141" s="14" customFormat="1">
      <c r="A141" s="14"/>
      <c r="B141" s="246"/>
      <c r="C141" s="247"/>
      <c r="D141" s="231" t="s">
        <v>131</v>
      </c>
      <c r="E141" s="248" t="s">
        <v>1</v>
      </c>
      <c r="F141" s="249" t="s">
        <v>81</v>
      </c>
      <c r="G141" s="247"/>
      <c r="H141" s="250">
        <v>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131</v>
      </c>
      <c r="AU141" s="256" t="s">
        <v>83</v>
      </c>
      <c r="AV141" s="14" t="s">
        <v>83</v>
      </c>
      <c r="AW141" s="14" t="s">
        <v>30</v>
      </c>
      <c r="AX141" s="14" t="s">
        <v>81</v>
      </c>
      <c r="AY141" s="256" t="s">
        <v>120</v>
      </c>
    </row>
    <row r="142" s="2" customFormat="1" ht="33" customHeight="1">
      <c r="A142" s="38"/>
      <c r="B142" s="39"/>
      <c r="C142" s="218" t="s">
        <v>146</v>
      </c>
      <c r="D142" s="218" t="s">
        <v>123</v>
      </c>
      <c r="E142" s="219" t="s">
        <v>147</v>
      </c>
      <c r="F142" s="220" t="s">
        <v>148</v>
      </c>
      <c r="G142" s="221" t="s">
        <v>126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140</v>
      </c>
      <c r="AT142" s="229" t="s">
        <v>123</v>
      </c>
      <c r="AU142" s="229" t="s">
        <v>83</v>
      </c>
      <c r="AY142" s="17" t="s">
        <v>120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140</v>
      </c>
      <c r="BM142" s="229" t="s">
        <v>149</v>
      </c>
    </row>
    <row r="143" s="2" customFormat="1">
      <c r="A143" s="38"/>
      <c r="B143" s="39"/>
      <c r="C143" s="40"/>
      <c r="D143" s="231" t="s">
        <v>129</v>
      </c>
      <c r="E143" s="40"/>
      <c r="F143" s="232" t="s">
        <v>148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83</v>
      </c>
    </row>
    <row r="144" s="13" customFormat="1">
      <c r="A144" s="13"/>
      <c r="B144" s="236"/>
      <c r="C144" s="237"/>
      <c r="D144" s="231" t="s">
        <v>131</v>
      </c>
      <c r="E144" s="238" t="s">
        <v>1</v>
      </c>
      <c r="F144" s="239" t="s">
        <v>142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131</v>
      </c>
      <c r="AU144" s="245" t="s">
        <v>83</v>
      </c>
      <c r="AV144" s="13" t="s">
        <v>81</v>
      </c>
      <c r="AW144" s="13" t="s">
        <v>30</v>
      </c>
      <c r="AX144" s="13" t="s">
        <v>73</v>
      </c>
      <c r="AY144" s="245" t="s">
        <v>120</v>
      </c>
    </row>
    <row r="145" s="13" customFormat="1">
      <c r="A145" s="13"/>
      <c r="B145" s="236"/>
      <c r="C145" s="237"/>
      <c r="D145" s="231" t="s">
        <v>131</v>
      </c>
      <c r="E145" s="238" t="s">
        <v>1</v>
      </c>
      <c r="F145" s="239" t="s">
        <v>150</v>
      </c>
      <c r="G145" s="237"/>
      <c r="H145" s="238" t="s">
        <v>1</v>
      </c>
      <c r="I145" s="240"/>
      <c r="J145" s="237"/>
      <c r="K145" s="237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131</v>
      </c>
      <c r="AU145" s="245" t="s">
        <v>83</v>
      </c>
      <c r="AV145" s="13" t="s">
        <v>81</v>
      </c>
      <c r="AW145" s="13" t="s">
        <v>30</v>
      </c>
      <c r="AX145" s="13" t="s">
        <v>73</v>
      </c>
      <c r="AY145" s="245" t="s">
        <v>120</v>
      </c>
    </row>
    <row r="146" s="13" customFormat="1">
      <c r="A146" s="13"/>
      <c r="B146" s="236"/>
      <c r="C146" s="237"/>
      <c r="D146" s="231" t="s">
        <v>131</v>
      </c>
      <c r="E146" s="238" t="s">
        <v>1</v>
      </c>
      <c r="F146" s="239" t="s">
        <v>151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131</v>
      </c>
      <c r="AU146" s="245" t="s">
        <v>83</v>
      </c>
      <c r="AV146" s="13" t="s">
        <v>81</v>
      </c>
      <c r="AW146" s="13" t="s">
        <v>30</v>
      </c>
      <c r="AX146" s="13" t="s">
        <v>73</v>
      </c>
      <c r="AY146" s="245" t="s">
        <v>120</v>
      </c>
    </row>
    <row r="147" s="13" customFormat="1">
      <c r="A147" s="13"/>
      <c r="B147" s="236"/>
      <c r="C147" s="237"/>
      <c r="D147" s="231" t="s">
        <v>131</v>
      </c>
      <c r="E147" s="238" t="s">
        <v>1</v>
      </c>
      <c r="F147" s="239" t="s">
        <v>145</v>
      </c>
      <c r="G147" s="237"/>
      <c r="H147" s="238" t="s">
        <v>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131</v>
      </c>
      <c r="AU147" s="245" t="s">
        <v>83</v>
      </c>
      <c r="AV147" s="13" t="s">
        <v>81</v>
      </c>
      <c r="AW147" s="13" t="s">
        <v>30</v>
      </c>
      <c r="AX147" s="13" t="s">
        <v>73</v>
      </c>
      <c r="AY147" s="245" t="s">
        <v>120</v>
      </c>
    </row>
    <row r="148" s="14" customFormat="1">
      <c r="A148" s="14"/>
      <c r="B148" s="246"/>
      <c r="C148" s="247"/>
      <c r="D148" s="231" t="s">
        <v>131</v>
      </c>
      <c r="E148" s="248" t="s">
        <v>1</v>
      </c>
      <c r="F148" s="249" t="s">
        <v>81</v>
      </c>
      <c r="G148" s="247"/>
      <c r="H148" s="250">
        <v>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131</v>
      </c>
      <c r="AU148" s="256" t="s">
        <v>83</v>
      </c>
      <c r="AV148" s="14" t="s">
        <v>83</v>
      </c>
      <c r="AW148" s="14" t="s">
        <v>30</v>
      </c>
      <c r="AX148" s="14" t="s">
        <v>81</v>
      </c>
      <c r="AY148" s="256" t="s">
        <v>120</v>
      </c>
    </row>
    <row r="149" s="2" customFormat="1" ht="16.5" customHeight="1">
      <c r="A149" s="38"/>
      <c r="B149" s="39"/>
      <c r="C149" s="218" t="s">
        <v>127</v>
      </c>
      <c r="D149" s="218" t="s">
        <v>123</v>
      </c>
      <c r="E149" s="219" t="s">
        <v>152</v>
      </c>
      <c r="F149" s="220" t="s">
        <v>153</v>
      </c>
      <c r="G149" s="221" t="s">
        <v>126</v>
      </c>
      <c r="H149" s="222">
        <v>1</v>
      </c>
      <c r="I149" s="223"/>
      <c r="J149" s="224">
        <f>ROUND(I149*H149,2)</f>
        <v>0</v>
      </c>
      <c r="K149" s="220" t="s">
        <v>139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140</v>
      </c>
      <c r="AT149" s="229" t="s">
        <v>123</v>
      </c>
      <c r="AU149" s="229" t="s">
        <v>83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140</v>
      </c>
      <c r="BM149" s="229" t="s">
        <v>154</v>
      </c>
    </row>
    <row r="150" s="2" customFormat="1">
      <c r="A150" s="38"/>
      <c r="B150" s="39"/>
      <c r="C150" s="40"/>
      <c r="D150" s="231" t="s">
        <v>129</v>
      </c>
      <c r="E150" s="40"/>
      <c r="F150" s="232" t="s">
        <v>153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83</v>
      </c>
    </row>
    <row r="151" s="13" customFormat="1">
      <c r="A151" s="13"/>
      <c r="B151" s="236"/>
      <c r="C151" s="237"/>
      <c r="D151" s="231" t="s">
        <v>131</v>
      </c>
      <c r="E151" s="238" t="s">
        <v>1</v>
      </c>
      <c r="F151" s="239" t="s">
        <v>155</v>
      </c>
      <c r="G151" s="237"/>
      <c r="H151" s="238" t="s">
        <v>1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131</v>
      </c>
      <c r="AU151" s="245" t="s">
        <v>83</v>
      </c>
      <c r="AV151" s="13" t="s">
        <v>81</v>
      </c>
      <c r="AW151" s="13" t="s">
        <v>30</v>
      </c>
      <c r="AX151" s="13" t="s">
        <v>73</v>
      </c>
      <c r="AY151" s="245" t="s">
        <v>120</v>
      </c>
    </row>
    <row r="152" s="14" customFormat="1">
      <c r="A152" s="14"/>
      <c r="B152" s="246"/>
      <c r="C152" s="247"/>
      <c r="D152" s="231" t="s">
        <v>131</v>
      </c>
      <c r="E152" s="248" t="s">
        <v>1</v>
      </c>
      <c r="F152" s="249" t="s">
        <v>81</v>
      </c>
      <c r="G152" s="247"/>
      <c r="H152" s="250">
        <v>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131</v>
      </c>
      <c r="AU152" s="256" t="s">
        <v>83</v>
      </c>
      <c r="AV152" s="14" t="s">
        <v>83</v>
      </c>
      <c r="AW152" s="14" t="s">
        <v>30</v>
      </c>
      <c r="AX152" s="14" t="s">
        <v>81</v>
      </c>
      <c r="AY152" s="256" t="s">
        <v>120</v>
      </c>
    </row>
    <row r="153" s="2" customFormat="1" ht="16.5" customHeight="1">
      <c r="A153" s="38"/>
      <c r="B153" s="39"/>
      <c r="C153" s="218" t="s">
        <v>134</v>
      </c>
      <c r="D153" s="218" t="s">
        <v>123</v>
      </c>
      <c r="E153" s="219" t="s">
        <v>156</v>
      </c>
      <c r="F153" s="220" t="s">
        <v>157</v>
      </c>
      <c r="G153" s="221" t="s">
        <v>126</v>
      </c>
      <c r="H153" s="222">
        <v>1</v>
      </c>
      <c r="I153" s="223"/>
      <c r="J153" s="224">
        <f>ROUND(I153*H153,2)</f>
        <v>0</v>
      </c>
      <c r="K153" s="220" t="s">
        <v>139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140</v>
      </c>
      <c r="AT153" s="229" t="s">
        <v>123</v>
      </c>
      <c r="AU153" s="229" t="s">
        <v>83</v>
      </c>
      <c r="AY153" s="17" t="s">
        <v>120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140</v>
      </c>
      <c r="BM153" s="229" t="s">
        <v>158</v>
      </c>
    </row>
    <row r="154" s="2" customFormat="1">
      <c r="A154" s="38"/>
      <c r="B154" s="39"/>
      <c r="C154" s="40"/>
      <c r="D154" s="231" t="s">
        <v>129</v>
      </c>
      <c r="E154" s="40"/>
      <c r="F154" s="232" t="s">
        <v>157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83</v>
      </c>
    </row>
    <row r="155" s="13" customFormat="1">
      <c r="A155" s="13"/>
      <c r="B155" s="236"/>
      <c r="C155" s="237"/>
      <c r="D155" s="231" t="s">
        <v>131</v>
      </c>
      <c r="E155" s="238" t="s">
        <v>1</v>
      </c>
      <c r="F155" s="239" t="s">
        <v>159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131</v>
      </c>
      <c r="AU155" s="245" t="s">
        <v>83</v>
      </c>
      <c r="AV155" s="13" t="s">
        <v>81</v>
      </c>
      <c r="AW155" s="13" t="s">
        <v>30</v>
      </c>
      <c r="AX155" s="13" t="s">
        <v>73</v>
      </c>
      <c r="AY155" s="245" t="s">
        <v>120</v>
      </c>
    </row>
    <row r="156" s="14" customFormat="1">
      <c r="A156" s="14"/>
      <c r="B156" s="246"/>
      <c r="C156" s="247"/>
      <c r="D156" s="231" t="s">
        <v>131</v>
      </c>
      <c r="E156" s="248" t="s">
        <v>1</v>
      </c>
      <c r="F156" s="249" t="s">
        <v>81</v>
      </c>
      <c r="G156" s="247"/>
      <c r="H156" s="250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131</v>
      </c>
      <c r="AU156" s="256" t="s">
        <v>83</v>
      </c>
      <c r="AV156" s="14" t="s">
        <v>83</v>
      </c>
      <c r="AW156" s="14" t="s">
        <v>30</v>
      </c>
      <c r="AX156" s="14" t="s">
        <v>81</v>
      </c>
      <c r="AY156" s="256" t="s">
        <v>120</v>
      </c>
    </row>
    <row r="157" s="2" customFormat="1" ht="16.5" customHeight="1">
      <c r="A157" s="38"/>
      <c r="B157" s="39"/>
      <c r="C157" s="218" t="s">
        <v>160</v>
      </c>
      <c r="D157" s="218" t="s">
        <v>123</v>
      </c>
      <c r="E157" s="219" t="s">
        <v>161</v>
      </c>
      <c r="F157" s="220" t="s">
        <v>162</v>
      </c>
      <c r="G157" s="221" t="s">
        <v>126</v>
      </c>
      <c r="H157" s="222">
        <v>1</v>
      </c>
      <c r="I157" s="223"/>
      <c r="J157" s="224">
        <f>ROUND(I157*H157,2)</f>
        <v>0</v>
      </c>
      <c r="K157" s="220" t="s">
        <v>139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140</v>
      </c>
      <c r="AT157" s="229" t="s">
        <v>123</v>
      </c>
      <c r="AU157" s="229" t="s">
        <v>83</v>
      </c>
      <c r="AY157" s="17" t="s">
        <v>120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140</v>
      </c>
      <c r="BM157" s="229" t="s">
        <v>163</v>
      </c>
    </row>
    <row r="158" s="2" customFormat="1">
      <c r="A158" s="38"/>
      <c r="B158" s="39"/>
      <c r="C158" s="40"/>
      <c r="D158" s="231" t="s">
        <v>129</v>
      </c>
      <c r="E158" s="40"/>
      <c r="F158" s="232" t="s">
        <v>162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83</v>
      </c>
    </row>
    <row r="159" s="13" customFormat="1">
      <c r="A159" s="13"/>
      <c r="B159" s="236"/>
      <c r="C159" s="237"/>
      <c r="D159" s="231" t="s">
        <v>131</v>
      </c>
      <c r="E159" s="238" t="s">
        <v>1</v>
      </c>
      <c r="F159" s="239" t="s">
        <v>164</v>
      </c>
      <c r="G159" s="237"/>
      <c r="H159" s="238" t="s">
        <v>1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131</v>
      </c>
      <c r="AU159" s="245" t="s">
        <v>83</v>
      </c>
      <c r="AV159" s="13" t="s">
        <v>81</v>
      </c>
      <c r="AW159" s="13" t="s">
        <v>30</v>
      </c>
      <c r="AX159" s="13" t="s">
        <v>73</v>
      </c>
      <c r="AY159" s="245" t="s">
        <v>120</v>
      </c>
    </row>
    <row r="160" s="14" customFormat="1">
      <c r="A160" s="14"/>
      <c r="B160" s="246"/>
      <c r="C160" s="247"/>
      <c r="D160" s="231" t="s">
        <v>131</v>
      </c>
      <c r="E160" s="248" t="s">
        <v>1</v>
      </c>
      <c r="F160" s="249" t="s">
        <v>81</v>
      </c>
      <c r="G160" s="247"/>
      <c r="H160" s="250">
        <v>1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131</v>
      </c>
      <c r="AU160" s="256" t="s">
        <v>83</v>
      </c>
      <c r="AV160" s="14" t="s">
        <v>83</v>
      </c>
      <c r="AW160" s="14" t="s">
        <v>30</v>
      </c>
      <c r="AX160" s="14" t="s">
        <v>81</v>
      </c>
      <c r="AY160" s="256" t="s">
        <v>120</v>
      </c>
    </row>
    <row r="161" s="12" customFormat="1" ht="22.8" customHeight="1">
      <c r="A161" s="12"/>
      <c r="B161" s="202"/>
      <c r="C161" s="203"/>
      <c r="D161" s="204" t="s">
        <v>72</v>
      </c>
      <c r="E161" s="216" t="s">
        <v>165</v>
      </c>
      <c r="F161" s="216" t="s">
        <v>166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SUM(P162:P167)</f>
        <v>0</v>
      </c>
      <c r="Q161" s="210"/>
      <c r="R161" s="211">
        <f>SUM(R162:R167)</f>
        <v>0</v>
      </c>
      <c r="S161" s="210"/>
      <c r="T161" s="212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134</v>
      </c>
      <c r="AT161" s="214" t="s">
        <v>72</v>
      </c>
      <c r="AU161" s="214" t="s">
        <v>81</v>
      </c>
      <c r="AY161" s="213" t="s">
        <v>120</v>
      </c>
      <c r="BK161" s="215">
        <f>SUM(BK162:BK167)</f>
        <v>0</v>
      </c>
    </row>
    <row r="162" s="2" customFormat="1" ht="24.15" customHeight="1">
      <c r="A162" s="38"/>
      <c r="B162" s="39"/>
      <c r="C162" s="218" t="s">
        <v>167</v>
      </c>
      <c r="D162" s="218" t="s">
        <v>123</v>
      </c>
      <c r="E162" s="219" t="s">
        <v>168</v>
      </c>
      <c r="F162" s="220" t="s">
        <v>169</v>
      </c>
      <c r="G162" s="221" t="s">
        <v>126</v>
      </c>
      <c r="H162" s="222">
        <v>1</v>
      </c>
      <c r="I162" s="223"/>
      <c r="J162" s="224">
        <f>ROUND(I162*H162,2)</f>
        <v>0</v>
      </c>
      <c r="K162" s="220" t="s">
        <v>170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140</v>
      </c>
      <c r="AT162" s="229" t="s">
        <v>123</v>
      </c>
      <c r="AU162" s="229" t="s">
        <v>83</v>
      </c>
      <c r="AY162" s="17" t="s">
        <v>120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140</v>
      </c>
      <c r="BM162" s="229" t="s">
        <v>171</v>
      </c>
    </row>
    <row r="163" s="2" customFormat="1">
      <c r="A163" s="38"/>
      <c r="B163" s="39"/>
      <c r="C163" s="40"/>
      <c r="D163" s="231" t="s">
        <v>129</v>
      </c>
      <c r="E163" s="40"/>
      <c r="F163" s="232" t="s">
        <v>169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129</v>
      </c>
      <c r="AU163" s="17" t="s">
        <v>83</v>
      </c>
    </row>
    <row r="164" s="2" customFormat="1">
      <c r="A164" s="38"/>
      <c r="B164" s="39"/>
      <c r="C164" s="40"/>
      <c r="D164" s="257" t="s">
        <v>172</v>
      </c>
      <c r="E164" s="40"/>
      <c r="F164" s="258" t="s">
        <v>173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172</v>
      </c>
      <c r="AU164" s="17" t="s">
        <v>83</v>
      </c>
    </row>
    <row r="165" s="13" customFormat="1">
      <c r="A165" s="13"/>
      <c r="B165" s="236"/>
      <c r="C165" s="237"/>
      <c r="D165" s="231" t="s">
        <v>131</v>
      </c>
      <c r="E165" s="238" t="s">
        <v>1</v>
      </c>
      <c r="F165" s="239" t="s">
        <v>174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131</v>
      </c>
      <c r="AU165" s="245" t="s">
        <v>83</v>
      </c>
      <c r="AV165" s="13" t="s">
        <v>81</v>
      </c>
      <c r="AW165" s="13" t="s">
        <v>30</v>
      </c>
      <c r="AX165" s="13" t="s">
        <v>73</v>
      </c>
      <c r="AY165" s="245" t="s">
        <v>120</v>
      </c>
    </row>
    <row r="166" s="13" customFormat="1">
      <c r="A166" s="13"/>
      <c r="B166" s="236"/>
      <c r="C166" s="237"/>
      <c r="D166" s="231" t="s">
        <v>131</v>
      </c>
      <c r="E166" s="238" t="s">
        <v>1</v>
      </c>
      <c r="F166" s="239" t="s">
        <v>175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131</v>
      </c>
      <c r="AU166" s="245" t="s">
        <v>83</v>
      </c>
      <c r="AV166" s="13" t="s">
        <v>81</v>
      </c>
      <c r="AW166" s="13" t="s">
        <v>30</v>
      </c>
      <c r="AX166" s="13" t="s">
        <v>73</v>
      </c>
      <c r="AY166" s="245" t="s">
        <v>120</v>
      </c>
    </row>
    <row r="167" s="14" customFormat="1">
      <c r="A167" s="14"/>
      <c r="B167" s="246"/>
      <c r="C167" s="247"/>
      <c r="D167" s="231" t="s">
        <v>131</v>
      </c>
      <c r="E167" s="248" t="s">
        <v>1</v>
      </c>
      <c r="F167" s="249" t="s">
        <v>81</v>
      </c>
      <c r="G167" s="247"/>
      <c r="H167" s="250">
        <v>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131</v>
      </c>
      <c r="AU167" s="256" t="s">
        <v>83</v>
      </c>
      <c r="AV167" s="14" t="s">
        <v>83</v>
      </c>
      <c r="AW167" s="14" t="s">
        <v>30</v>
      </c>
      <c r="AX167" s="14" t="s">
        <v>81</v>
      </c>
      <c r="AY167" s="256" t="s">
        <v>120</v>
      </c>
    </row>
    <row r="168" s="12" customFormat="1" ht="22.8" customHeight="1">
      <c r="A168" s="12"/>
      <c r="B168" s="202"/>
      <c r="C168" s="203"/>
      <c r="D168" s="204" t="s">
        <v>72</v>
      </c>
      <c r="E168" s="216" t="s">
        <v>176</v>
      </c>
      <c r="F168" s="216" t="s">
        <v>177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SUM(P169:P179)</f>
        <v>0</v>
      </c>
      <c r="Q168" s="210"/>
      <c r="R168" s="211">
        <f>SUM(R169:R179)</f>
        <v>0</v>
      </c>
      <c r="S168" s="210"/>
      <c r="T168" s="212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134</v>
      </c>
      <c r="AT168" s="214" t="s">
        <v>72</v>
      </c>
      <c r="AU168" s="214" t="s">
        <v>81</v>
      </c>
      <c r="AY168" s="213" t="s">
        <v>120</v>
      </c>
      <c r="BK168" s="215">
        <f>SUM(BK169:BK179)</f>
        <v>0</v>
      </c>
    </row>
    <row r="169" s="2" customFormat="1" ht="16.5" customHeight="1">
      <c r="A169" s="38"/>
      <c r="B169" s="39"/>
      <c r="C169" s="218" t="s">
        <v>178</v>
      </c>
      <c r="D169" s="218" t="s">
        <v>123</v>
      </c>
      <c r="E169" s="219" t="s">
        <v>179</v>
      </c>
      <c r="F169" s="220" t="s">
        <v>177</v>
      </c>
      <c r="G169" s="221" t="s">
        <v>126</v>
      </c>
      <c r="H169" s="222">
        <v>1</v>
      </c>
      <c r="I169" s="223"/>
      <c r="J169" s="224">
        <f>ROUND(I169*H169,2)</f>
        <v>0</v>
      </c>
      <c r="K169" s="220" t="s">
        <v>139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140</v>
      </c>
      <c r="AT169" s="229" t="s">
        <v>123</v>
      </c>
      <c r="AU169" s="229" t="s">
        <v>83</v>
      </c>
      <c r="AY169" s="17" t="s">
        <v>120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140</v>
      </c>
      <c r="BM169" s="229" t="s">
        <v>180</v>
      </c>
    </row>
    <row r="170" s="2" customFormat="1">
      <c r="A170" s="38"/>
      <c r="B170" s="39"/>
      <c r="C170" s="40"/>
      <c r="D170" s="231" t="s">
        <v>129</v>
      </c>
      <c r="E170" s="40"/>
      <c r="F170" s="232" t="s">
        <v>177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83</v>
      </c>
    </row>
    <row r="171" s="13" customFormat="1">
      <c r="A171" s="13"/>
      <c r="B171" s="236"/>
      <c r="C171" s="237"/>
      <c r="D171" s="231" t="s">
        <v>131</v>
      </c>
      <c r="E171" s="238" t="s">
        <v>1</v>
      </c>
      <c r="F171" s="239" t="s">
        <v>181</v>
      </c>
      <c r="G171" s="237"/>
      <c r="H171" s="238" t="s">
        <v>1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131</v>
      </c>
      <c r="AU171" s="245" t="s">
        <v>83</v>
      </c>
      <c r="AV171" s="13" t="s">
        <v>81</v>
      </c>
      <c r="AW171" s="13" t="s">
        <v>30</v>
      </c>
      <c r="AX171" s="13" t="s">
        <v>73</v>
      </c>
      <c r="AY171" s="245" t="s">
        <v>120</v>
      </c>
    </row>
    <row r="172" s="13" customFormat="1">
      <c r="A172" s="13"/>
      <c r="B172" s="236"/>
      <c r="C172" s="237"/>
      <c r="D172" s="231" t="s">
        <v>131</v>
      </c>
      <c r="E172" s="238" t="s">
        <v>1</v>
      </c>
      <c r="F172" s="239" t="s">
        <v>182</v>
      </c>
      <c r="G172" s="237"/>
      <c r="H172" s="238" t="s">
        <v>1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131</v>
      </c>
      <c r="AU172" s="245" t="s">
        <v>83</v>
      </c>
      <c r="AV172" s="13" t="s">
        <v>81</v>
      </c>
      <c r="AW172" s="13" t="s">
        <v>30</v>
      </c>
      <c r="AX172" s="13" t="s">
        <v>73</v>
      </c>
      <c r="AY172" s="245" t="s">
        <v>120</v>
      </c>
    </row>
    <row r="173" s="13" customFormat="1">
      <c r="A173" s="13"/>
      <c r="B173" s="236"/>
      <c r="C173" s="237"/>
      <c r="D173" s="231" t="s">
        <v>131</v>
      </c>
      <c r="E173" s="238" t="s">
        <v>1</v>
      </c>
      <c r="F173" s="239" t="s">
        <v>183</v>
      </c>
      <c r="G173" s="237"/>
      <c r="H173" s="238" t="s">
        <v>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131</v>
      </c>
      <c r="AU173" s="245" t="s">
        <v>83</v>
      </c>
      <c r="AV173" s="13" t="s">
        <v>81</v>
      </c>
      <c r="AW173" s="13" t="s">
        <v>30</v>
      </c>
      <c r="AX173" s="13" t="s">
        <v>73</v>
      </c>
      <c r="AY173" s="245" t="s">
        <v>120</v>
      </c>
    </row>
    <row r="174" s="13" customFormat="1">
      <c r="A174" s="13"/>
      <c r="B174" s="236"/>
      <c r="C174" s="237"/>
      <c r="D174" s="231" t="s">
        <v>131</v>
      </c>
      <c r="E174" s="238" t="s">
        <v>1</v>
      </c>
      <c r="F174" s="239" t="s">
        <v>184</v>
      </c>
      <c r="G174" s="237"/>
      <c r="H174" s="238" t="s">
        <v>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131</v>
      </c>
      <c r="AU174" s="245" t="s">
        <v>83</v>
      </c>
      <c r="AV174" s="13" t="s">
        <v>81</v>
      </c>
      <c r="AW174" s="13" t="s">
        <v>30</v>
      </c>
      <c r="AX174" s="13" t="s">
        <v>73</v>
      </c>
      <c r="AY174" s="245" t="s">
        <v>120</v>
      </c>
    </row>
    <row r="175" s="13" customFormat="1">
      <c r="A175" s="13"/>
      <c r="B175" s="236"/>
      <c r="C175" s="237"/>
      <c r="D175" s="231" t="s">
        <v>131</v>
      </c>
      <c r="E175" s="238" t="s">
        <v>1</v>
      </c>
      <c r="F175" s="239" t="s">
        <v>185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131</v>
      </c>
      <c r="AU175" s="245" t="s">
        <v>83</v>
      </c>
      <c r="AV175" s="13" t="s">
        <v>81</v>
      </c>
      <c r="AW175" s="13" t="s">
        <v>30</v>
      </c>
      <c r="AX175" s="13" t="s">
        <v>73</v>
      </c>
      <c r="AY175" s="245" t="s">
        <v>120</v>
      </c>
    </row>
    <row r="176" s="13" customFormat="1">
      <c r="A176" s="13"/>
      <c r="B176" s="236"/>
      <c r="C176" s="237"/>
      <c r="D176" s="231" t="s">
        <v>131</v>
      </c>
      <c r="E176" s="238" t="s">
        <v>1</v>
      </c>
      <c r="F176" s="239" t="s">
        <v>186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131</v>
      </c>
      <c r="AU176" s="245" t="s">
        <v>83</v>
      </c>
      <c r="AV176" s="13" t="s">
        <v>81</v>
      </c>
      <c r="AW176" s="13" t="s">
        <v>30</v>
      </c>
      <c r="AX176" s="13" t="s">
        <v>73</v>
      </c>
      <c r="AY176" s="245" t="s">
        <v>120</v>
      </c>
    </row>
    <row r="177" s="13" customFormat="1">
      <c r="A177" s="13"/>
      <c r="B177" s="236"/>
      <c r="C177" s="237"/>
      <c r="D177" s="231" t="s">
        <v>131</v>
      </c>
      <c r="E177" s="238" t="s">
        <v>1</v>
      </c>
      <c r="F177" s="239" t="s">
        <v>187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131</v>
      </c>
      <c r="AU177" s="245" t="s">
        <v>83</v>
      </c>
      <c r="AV177" s="13" t="s">
        <v>81</v>
      </c>
      <c r="AW177" s="13" t="s">
        <v>30</v>
      </c>
      <c r="AX177" s="13" t="s">
        <v>73</v>
      </c>
      <c r="AY177" s="245" t="s">
        <v>120</v>
      </c>
    </row>
    <row r="178" s="13" customFormat="1">
      <c r="A178" s="13"/>
      <c r="B178" s="236"/>
      <c r="C178" s="237"/>
      <c r="D178" s="231" t="s">
        <v>131</v>
      </c>
      <c r="E178" s="238" t="s">
        <v>1</v>
      </c>
      <c r="F178" s="239" t="s">
        <v>188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131</v>
      </c>
      <c r="AU178" s="245" t="s">
        <v>83</v>
      </c>
      <c r="AV178" s="13" t="s">
        <v>81</v>
      </c>
      <c r="AW178" s="13" t="s">
        <v>30</v>
      </c>
      <c r="AX178" s="13" t="s">
        <v>73</v>
      </c>
      <c r="AY178" s="245" t="s">
        <v>120</v>
      </c>
    </row>
    <row r="179" s="14" customFormat="1">
      <c r="A179" s="14"/>
      <c r="B179" s="246"/>
      <c r="C179" s="247"/>
      <c r="D179" s="231" t="s">
        <v>131</v>
      </c>
      <c r="E179" s="248" t="s">
        <v>1</v>
      </c>
      <c r="F179" s="249" t="s">
        <v>81</v>
      </c>
      <c r="G179" s="247"/>
      <c r="H179" s="250">
        <v>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131</v>
      </c>
      <c r="AU179" s="256" t="s">
        <v>83</v>
      </c>
      <c r="AV179" s="14" t="s">
        <v>83</v>
      </c>
      <c r="AW179" s="14" t="s">
        <v>30</v>
      </c>
      <c r="AX179" s="14" t="s">
        <v>81</v>
      </c>
      <c r="AY179" s="256" t="s">
        <v>120</v>
      </c>
    </row>
    <row r="180" s="12" customFormat="1" ht="22.8" customHeight="1">
      <c r="A180" s="12"/>
      <c r="B180" s="202"/>
      <c r="C180" s="203"/>
      <c r="D180" s="204" t="s">
        <v>72</v>
      </c>
      <c r="E180" s="216" t="s">
        <v>189</v>
      </c>
      <c r="F180" s="216" t="s">
        <v>190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SUM(P181:P195)</f>
        <v>0</v>
      </c>
      <c r="Q180" s="210"/>
      <c r="R180" s="211">
        <f>SUM(R181:R195)</f>
        <v>0</v>
      </c>
      <c r="S180" s="210"/>
      <c r="T180" s="212">
        <f>SUM(T181:T195)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134</v>
      </c>
      <c r="AT180" s="214" t="s">
        <v>72</v>
      </c>
      <c r="AU180" s="214" t="s">
        <v>81</v>
      </c>
      <c r="AY180" s="213" t="s">
        <v>120</v>
      </c>
      <c r="BK180" s="215">
        <f>SUM(BK181:BK195)</f>
        <v>0</v>
      </c>
    </row>
    <row r="181" s="2" customFormat="1" ht="16.5" customHeight="1">
      <c r="A181" s="38"/>
      <c r="B181" s="39"/>
      <c r="C181" s="218" t="s">
        <v>121</v>
      </c>
      <c r="D181" s="218" t="s">
        <v>123</v>
      </c>
      <c r="E181" s="219" t="s">
        <v>191</v>
      </c>
      <c r="F181" s="220" t="s">
        <v>192</v>
      </c>
      <c r="G181" s="221" t="s">
        <v>126</v>
      </c>
      <c r="H181" s="222">
        <v>1</v>
      </c>
      <c r="I181" s="223"/>
      <c r="J181" s="224">
        <f>ROUND(I181*H181,2)</f>
        <v>0</v>
      </c>
      <c r="K181" s="220" t="s">
        <v>170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140</v>
      </c>
      <c r="AT181" s="229" t="s">
        <v>123</v>
      </c>
      <c r="AU181" s="229" t="s">
        <v>83</v>
      </c>
      <c r="AY181" s="17" t="s">
        <v>120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140</v>
      </c>
      <c r="BM181" s="229" t="s">
        <v>193</v>
      </c>
    </row>
    <row r="182" s="2" customFormat="1">
      <c r="A182" s="38"/>
      <c r="B182" s="39"/>
      <c r="C182" s="40"/>
      <c r="D182" s="231" t="s">
        <v>129</v>
      </c>
      <c r="E182" s="40"/>
      <c r="F182" s="232" t="s">
        <v>192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83</v>
      </c>
    </row>
    <row r="183" s="2" customFormat="1">
      <c r="A183" s="38"/>
      <c r="B183" s="39"/>
      <c r="C183" s="40"/>
      <c r="D183" s="257" t="s">
        <v>172</v>
      </c>
      <c r="E183" s="40"/>
      <c r="F183" s="258" t="s">
        <v>194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172</v>
      </c>
      <c r="AU183" s="17" t="s">
        <v>83</v>
      </c>
    </row>
    <row r="184" s="13" customFormat="1">
      <c r="A184" s="13"/>
      <c r="B184" s="236"/>
      <c r="C184" s="237"/>
      <c r="D184" s="231" t="s">
        <v>131</v>
      </c>
      <c r="E184" s="238" t="s">
        <v>1</v>
      </c>
      <c r="F184" s="239" t="s">
        <v>195</v>
      </c>
      <c r="G184" s="237"/>
      <c r="H184" s="238" t="s">
        <v>1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131</v>
      </c>
      <c r="AU184" s="245" t="s">
        <v>83</v>
      </c>
      <c r="AV184" s="13" t="s">
        <v>81</v>
      </c>
      <c r="AW184" s="13" t="s">
        <v>30</v>
      </c>
      <c r="AX184" s="13" t="s">
        <v>73</v>
      </c>
      <c r="AY184" s="245" t="s">
        <v>120</v>
      </c>
    </row>
    <row r="185" s="14" customFormat="1">
      <c r="A185" s="14"/>
      <c r="B185" s="246"/>
      <c r="C185" s="247"/>
      <c r="D185" s="231" t="s">
        <v>131</v>
      </c>
      <c r="E185" s="248" t="s">
        <v>1</v>
      </c>
      <c r="F185" s="249" t="s">
        <v>81</v>
      </c>
      <c r="G185" s="247"/>
      <c r="H185" s="250">
        <v>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131</v>
      </c>
      <c r="AU185" s="256" t="s">
        <v>83</v>
      </c>
      <c r="AV185" s="14" t="s">
        <v>83</v>
      </c>
      <c r="AW185" s="14" t="s">
        <v>30</v>
      </c>
      <c r="AX185" s="14" t="s">
        <v>81</v>
      </c>
      <c r="AY185" s="256" t="s">
        <v>120</v>
      </c>
    </row>
    <row r="186" s="2" customFormat="1" ht="24.15" customHeight="1">
      <c r="A186" s="38"/>
      <c r="B186" s="39"/>
      <c r="C186" s="218" t="s">
        <v>196</v>
      </c>
      <c r="D186" s="218" t="s">
        <v>123</v>
      </c>
      <c r="E186" s="219" t="s">
        <v>197</v>
      </c>
      <c r="F186" s="220" t="s">
        <v>198</v>
      </c>
      <c r="G186" s="221" t="s">
        <v>126</v>
      </c>
      <c r="H186" s="222">
        <v>1</v>
      </c>
      <c r="I186" s="223"/>
      <c r="J186" s="224">
        <f>ROUND(I186*H186,2)</f>
        <v>0</v>
      </c>
      <c r="K186" s="220" t="s">
        <v>170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140</v>
      </c>
      <c r="AT186" s="229" t="s">
        <v>123</v>
      </c>
      <c r="AU186" s="229" t="s">
        <v>83</v>
      </c>
      <c r="AY186" s="17" t="s">
        <v>120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140</v>
      </c>
      <c r="BM186" s="229" t="s">
        <v>199</v>
      </c>
    </row>
    <row r="187" s="2" customFormat="1">
      <c r="A187" s="38"/>
      <c r="B187" s="39"/>
      <c r="C187" s="40"/>
      <c r="D187" s="231" t="s">
        <v>129</v>
      </c>
      <c r="E187" s="40"/>
      <c r="F187" s="232" t="s">
        <v>198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129</v>
      </c>
      <c r="AU187" s="17" t="s">
        <v>83</v>
      </c>
    </row>
    <row r="188" s="2" customFormat="1">
      <c r="A188" s="38"/>
      <c r="B188" s="39"/>
      <c r="C188" s="40"/>
      <c r="D188" s="257" t="s">
        <v>172</v>
      </c>
      <c r="E188" s="40"/>
      <c r="F188" s="258" t="s">
        <v>200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172</v>
      </c>
      <c r="AU188" s="17" t="s">
        <v>83</v>
      </c>
    </row>
    <row r="189" s="13" customFormat="1">
      <c r="A189" s="13"/>
      <c r="B189" s="236"/>
      <c r="C189" s="237"/>
      <c r="D189" s="231" t="s">
        <v>131</v>
      </c>
      <c r="E189" s="238" t="s">
        <v>1</v>
      </c>
      <c r="F189" s="239" t="s">
        <v>201</v>
      </c>
      <c r="G189" s="237"/>
      <c r="H189" s="238" t="s">
        <v>1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131</v>
      </c>
      <c r="AU189" s="245" t="s">
        <v>83</v>
      </c>
      <c r="AV189" s="13" t="s">
        <v>81</v>
      </c>
      <c r="AW189" s="13" t="s">
        <v>30</v>
      </c>
      <c r="AX189" s="13" t="s">
        <v>73</v>
      </c>
      <c r="AY189" s="245" t="s">
        <v>120</v>
      </c>
    </row>
    <row r="190" s="14" customFormat="1">
      <c r="A190" s="14"/>
      <c r="B190" s="246"/>
      <c r="C190" s="247"/>
      <c r="D190" s="231" t="s">
        <v>131</v>
      </c>
      <c r="E190" s="248" t="s">
        <v>1</v>
      </c>
      <c r="F190" s="249" t="s">
        <v>81</v>
      </c>
      <c r="G190" s="247"/>
      <c r="H190" s="250">
        <v>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131</v>
      </c>
      <c r="AU190" s="256" t="s">
        <v>83</v>
      </c>
      <c r="AV190" s="14" t="s">
        <v>83</v>
      </c>
      <c r="AW190" s="14" t="s">
        <v>30</v>
      </c>
      <c r="AX190" s="14" t="s">
        <v>81</v>
      </c>
      <c r="AY190" s="256" t="s">
        <v>120</v>
      </c>
    </row>
    <row r="191" s="2" customFormat="1" ht="24.15" customHeight="1">
      <c r="A191" s="38"/>
      <c r="B191" s="39"/>
      <c r="C191" s="218" t="s">
        <v>202</v>
      </c>
      <c r="D191" s="218" t="s">
        <v>123</v>
      </c>
      <c r="E191" s="219" t="s">
        <v>203</v>
      </c>
      <c r="F191" s="220" t="s">
        <v>204</v>
      </c>
      <c r="G191" s="221" t="s">
        <v>126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140</v>
      </c>
      <c r="AT191" s="229" t="s">
        <v>123</v>
      </c>
      <c r="AU191" s="229" t="s">
        <v>83</v>
      </c>
      <c r="AY191" s="17" t="s">
        <v>120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140</v>
      </c>
      <c r="BM191" s="229" t="s">
        <v>205</v>
      </c>
    </row>
    <row r="192" s="2" customFormat="1">
      <c r="A192" s="38"/>
      <c r="B192" s="39"/>
      <c r="C192" s="40"/>
      <c r="D192" s="231" t="s">
        <v>129</v>
      </c>
      <c r="E192" s="40"/>
      <c r="F192" s="232" t="s">
        <v>204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83</v>
      </c>
    </row>
    <row r="193" s="13" customFormat="1">
      <c r="A193" s="13"/>
      <c r="B193" s="236"/>
      <c r="C193" s="237"/>
      <c r="D193" s="231" t="s">
        <v>131</v>
      </c>
      <c r="E193" s="238" t="s">
        <v>1</v>
      </c>
      <c r="F193" s="239" t="s">
        <v>206</v>
      </c>
      <c r="G193" s="237"/>
      <c r="H193" s="238" t="s">
        <v>1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131</v>
      </c>
      <c r="AU193" s="245" t="s">
        <v>83</v>
      </c>
      <c r="AV193" s="13" t="s">
        <v>81</v>
      </c>
      <c r="AW193" s="13" t="s">
        <v>30</v>
      </c>
      <c r="AX193" s="13" t="s">
        <v>73</v>
      </c>
      <c r="AY193" s="245" t="s">
        <v>120</v>
      </c>
    </row>
    <row r="194" s="13" customFormat="1">
      <c r="A194" s="13"/>
      <c r="B194" s="236"/>
      <c r="C194" s="237"/>
      <c r="D194" s="231" t="s">
        <v>131</v>
      </c>
      <c r="E194" s="238" t="s">
        <v>1</v>
      </c>
      <c r="F194" s="239" t="s">
        <v>207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131</v>
      </c>
      <c r="AU194" s="245" t="s">
        <v>83</v>
      </c>
      <c r="AV194" s="13" t="s">
        <v>81</v>
      </c>
      <c r="AW194" s="13" t="s">
        <v>30</v>
      </c>
      <c r="AX194" s="13" t="s">
        <v>73</v>
      </c>
      <c r="AY194" s="245" t="s">
        <v>120</v>
      </c>
    </row>
    <row r="195" s="14" customFormat="1">
      <c r="A195" s="14"/>
      <c r="B195" s="246"/>
      <c r="C195" s="247"/>
      <c r="D195" s="231" t="s">
        <v>131</v>
      </c>
      <c r="E195" s="248" t="s">
        <v>1</v>
      </c>
      <c r="F195" s="249" t="s">
        <v>81</v>
      </c>
      <c r="G195" s="247"/>
      <c r="H195" s="250">
        <v>1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131</v>
      </c>
      <c r="AU195" s="256" t="s">
        <v>83</v>
      </c>
      <c r="AV195" s="14" t="s">
        <v>83</v>
      </c>
      <c r="AW195" s="14" t="s">
        <v>30</v>
      </c>
      <c r="AX195" s="14" t="s">
        <v>81</v>
      </c>
      <c r="AY195" s="256" t="s">
        <v>120</v>
      </c>
    </row>
    <row r="196" s="12" customFormat="1" ht="22.8" customHeight="1">
      <c r="A196" s="12"/>
      <c r="B196" s="202"/>
      <c r="C196" s="203"/>
      <c r="D196" s="204" t="s">
        <v>72</v>
      </c>
      <c r="E196" s="216" t="s">
        <v>208</v>
      </c>
      <c r="F196" s="216" t="s">
        <v>209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SUM(P197:P201)</f>
        <v>0</v>
      </c>
      <c r="Q196" s="210"/>
      <c r="R196" s="211">
        <f>SUM(R197:R201)</f>
        <v>0</v>
      </c>
      <c r="S196" s="210"/>
      <c r="T196" s="212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134</v>
      </c>
      <c r="AT196" s="214" t="s">
        <v>72</v>
      </c>
      <c r="AU196" s="214" t="s">
        <v>81</v>
      </c>
      <c r="AY196" s="213" t="s">
        <v>120</v>
      </c>
      <c r="BK196" s="215">
        <f>SUM(BK197:BK201)</f>
        <v>0</v>
      </c>
    </row>
    <row r="197" s="2" customFormat="1" ht="16.5" customHeight="1">
      <c r="A197" s="38"/>
      <c r="B197" s="39"/>
      <c r="C197" s="218" t="s">
        <v>210</v>
      </c>
      <c r="D197" s="218" t="s">
        <v>123</v>
      </c>
      <c r="E197" s="219" t="s">
        <v>211</v>
      </c>
      <c r="F197" s="220" t="s">
        <v>212</v>
      </c>
      <c r="G197" s="221" t="s">
        <v>126</v>
      </c>
      <c r="H197" s="222">
        <v>1</v>
      </c>
      <c r="I197" s="223"/>
      <c r="J197" s="224">
        <f>ROUND(I197*H197,2)</f>
        <v>0</v>
      </c>
      <c r="K197" s="220" t="s">
        <v>170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140</v>
      </c>
      <c r="AT197" s="229" t="s">
        <v>123</v>
      </c>
      <c r="AU197" s="229" t="s">
        <v>83</v>
      </c>
      <c r="AY197" s="17" t="s">
        <v>120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140</v>
      </c>
      <c r="BM197" s="229" t="s">
        <v>213</v>
      </c>
    </row>
    <row r="198" s="2" customFormat="1">
      <c r="A198" s="38"/>
      <c r="B198" s="39"/>
      <c r="C198" s="40"/>
      <c r="D198" s="231" t="s">
        <v>129</v>
      </c>
      <c r="E198" s="40"/>
      <c r="F198" s="232" t="s">
        <v>212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83</v>
      </c>
    </row>
    <row r="199" s="2" customFormat="1">
      <c r="A199" s="38"/>
      <c r="B199" s="39"/>
      <c r="C199" s="40"/>
      <c r="D199" s="257" t="s">
        <v>172</v>
      </c>
      <c r="E199" s="40"/>
      <c r="F199" s="258" t="s">
        <v>214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172</v>
      </c>
      <c r="AU199" s="17" t="s">
        <v>83</v>
      </c>
    </row>
    <row r="200" s="13" customFormat="1">
      <c r="A200" s="13"/>
      <c r="B200" s="236"/>
      <c r="C200" s="237"/>
      <c r="D200" s="231" t="s">
        <v>131</v>
      </c>
      <c r="E200" s="238" t="s">
        <v>1</v>
      </c>
      <c r="F200" s="239" t="s">
        <v>215</v>
      </c>
      <c r="G200" s="237"/>
      <c r="H200" s="238" t="s">
        <v>1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131</v>
      </c>
      <c r="AU200" s="245" t="s">
        <v>83</v>
      </c>
      <c r="AV200" s="13" t="s">
        <v>81</v>
      </c>
      <c r="AW200" s="13" t="s">
        <v>30</v>
      </c>
      <c r="AX200" s="13" t="s">
        <v>73</v>
      </c>
      <c r="AY200" s="245" t="s">
        <v>120</v>
      </c>
    </row>
    <row r="201" s="14" customFormat="1">
      <c r="A201" s="14"/>
      <c r="B201" s="246"/>
      <c r="C201" s="247"/>
      <c r="D201" s="231" t="s">
        <v>131</v>
      </c>
      <c r="E201" s="248" t="s">
        <v>1</v>
      </c>
      <c r="F201" s="249" t="s">
        <v>81</v>
      </c>
      <c r="G201" s="247"/>
      <c r="H201" s="250">
        <v>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131</v>
      </c>
      <c r="AU201" s="256" t="s">
        <v>83</v>
      </c>
      <c r="AV201" s="14" t="s">
        <v>83</v>
      </c>
      <c r="AW201" s="14" t="s">
        <v>30</v>
      </c>
      <c r="AX201" s="14" t="s">
        <v>81</v>
      </c>
      <c r="AY201" s="256" t="s">
        <v>120</v>
      </c>
    </row>
    <row r="202" s="12" customFormat="1" ht="22.8" customHeight="1">
      <c r="A202" s="12"/>
      <c r="B202" s="202"/>
      <c r="C202" s="203"/>
      <c r="D202" s="204" t="s">
        <v>72</v>
      </c>
      <c r="E202" s="216" t="s">
        <v>216</v>
      </c>
      <c r="F202" s="216" t="s">
        <v>217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SUM(P203:P208)</f>
        <v>0</v>
      </c>
      <c r="Q202" s="210"/>
      <c r="R202" s="211">
        <f>SUM(R203:R208)</f>
        <v>0</v>
      </c>
      <c r="S202" s="210"/>
      <c r="T202" s="212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134</v>
      </c>
      <c r="AT202" s="214" t="s">
        <v>72</v>
      </c>
      <c r="AU202" s="214" t="s">
        <v>81</v>
      </c>
      <c r="AY202" s="213" t="s">
        <v>120</v>
      </c>
      <c r="BK202" s="215">
        <f>SUM(BK203:BK208)</f>
        <v>0</v>
      </c>
    </row>
    <row r="203" s="2" customFormat="1" ht="21.75" customHeight="1">
      <c r="A203" s="38"/>
      <c r="B203" s="39"/>
      <c r="C203" s="218" t="s">
        <v>218</v>
      </c>
      <c r="D203" s="218" t="s">
        <v>123</v>
      </c>
      <c r="E203" s="219" t="s">
        <v>219</v>
      </c>
      <c r="F203" s="220" t="s">
        <v>220</v>
      </c>
      <c r="G203" s="221" t="s">
        <v>126</v>
      </c>
      <c r="H203" s="222">
        <v>1</v>
      </c>
      <c r="I203" s="223"/>
      <c r="J203" s="224">
        <f>ROUND(I203*H203,2)</f>
        <v>0</v>
      </c>
      <c r="K203" s="220" t="s">
        <v>139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140</v>
      </c>
      <c r="AT203" s="229" t="s">
        <v>123</v>
      </c>
      <c r="AU203" s="229" t="s">
        <v>83</v>
      </c>
      <c r="AY203" s="17" t="s">
        <v>120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140</v>
      </c>
      <c r="BM203" s="229" t="s">
        <v>221</v>
      </c>
    </row>
    <row r="204" s="2" customFormat="1">
      <c r="A204" s="38"/>
      <c r="B204" s="39"/>
      <c r="C204" s="40"/>
      <c r="D204" s="231" t="s">
        <v>129</v>
      </c>
      <c r="E204" s="40"/>
      <c r="F204" s="232" t="s">
        <v>222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83</v>
      </c>
    </row>
    <row r="205" s="13" customFormat="1">
      <c r="A205" s="13"/>
      <c r="B205" s="236"/>
      <c r="C205" s="237"/>
      <c r="D205" s="231" t="s">
        <v>131</v>
      </c>
      <c r="E205" s="238" t="s">
        <v>1</v>
      </c>
      <c r="F205" s="239" t="s">
        <v>223</v>
      </c>
      <c r="G205" s="237"/>
      <c r="H205" s="238" t="s">
        <v>1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131</v>
      </c>
      <c r="AU205" s="245" t="s">
        <v>83</v>
      </c>
      <c r="AV205" s="13" t="s">
        <v>81</v>
      </c>
      <c r="AW205" s="13" t="s">
        <v>30</v>
      </c>
      <c r="AX205" s="13" t="s">
        <v>73</v>
      </c>
      <c r="AY205" s="245" t="s">
        <v>120</v>
      </c>
    </row>
    <row r="206" s="13" customFormat="1">
      <c r="A206" s="13"/>
      <c r="B206" s="236"/>
      <c r="C206" s="237"/>
      <c r="D206" s="231" t="s">
        <v>131</v>
      </c>
      <c r="E206" s="238" t="s">
        <v>1</v>
      </c>
      <c r="F206" s="239" t="s">
        <v>224</v>
      </c>
      <c r="G206" s="237"/>
      <c r="H206" s="238" t="s">
        <v>1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131</v>
      </c>
      <c r="AU206" s="245" t="s">
        <v>83</v>
      </c>
      <c r="AV206" s="13" t="s">
        <v>81</v>
      </c>
      <c r="AW206" s="13" t="s">
        <v>30</v>
      </c>
      <c r="AX206" s="13" t="s">
        <v>73</v>
      </c>
      <c r="AY206" s="245" t="s">
        <v>120</v>
      </c>
    </row>
    <row r="207" s="13" customFormat="1">
      <c r="A207" s="13"/>
      <c r="B207" s="236"/>
      <c r="C207" s="237"/>
      <c r="D207" s="231" t="s">
        <v>131</v>
      </c>
      <c r="E207" s="238" t="s">
        <v>1</v>
      </c>
      <c r="F207" s="239" t="s">
        <v>225</v>
      </c>
      <c r="G207" s="237"/>
      <c r="H207" s="238" t="s">
        <v>1</v>
      </c>
      <c r="I207" s="240"/>
      <c r="J207" s="237"/>
      <c r="K207" s="237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131</v>
      </c>
      <c r="AU207" s="245" t="s">
        <v>83</v>
      </c>
      <c r="AV207" s="13" t="s">
        <v>81</v>
      </c>
      <c r="AW207" s="13" t="s">
        <v>30</v>
      </c>
      <c r="AX207" s="13" t="s">
        <v>73</v>
      </c>
      <c r="AY207" s="245" t="s">
        <v>120</v>
      </c>
    </row>
    <row r="208" s="14" customFormat="1">
      <c r="A208" s="14"/>
      <c r="B208" s="246"/>
      <c r="C208" s="247"/>
      <c r="D208" s="231" t="s">
        <v>131</v>
      </c>
      <c r="E208" s="248" t="s">
        <v>1</v>
      </c>
      <c r="F208" s="249" t="s">
        <v>81</v>
      </c>
      <c r="G208" s="247"/>
      <c r="H208" s="250">
        <v>1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131</v>
      </c>
      <c r="AU208" s="256" t="s">
        <v>83</v>
      </c>
      <c r="AV208" s="14" t="s">
        <v>83</v>
      </c>
      <c r="AW208" s="14" t="s">
        <v>30</v>
      </c>
      <c r="AX208" s="14" t="s">
        <v>81</v>
      </c>
      <c r="AY208" s="256" t="s">
        <v>120</v>
      </c>
    </row>
    <row r="209" s="12" customFormat="1" ht="22.8" customHeight="1">
      <c r="A209" s="12"/>
      <c r="B209" s="202"/>
      <c r="C209" s="203"/>
      <c r="D209" s="204" t="s">
        <v>72</v>
      </c>
      <c r="E209" s="216" t="s">
        <v>226</v>
      </c>
      <c r="F209" s="216" t="s">
        <v>227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SUM(P210:P213)</f>
        <v>0</v>
      </c>
      <c r="Q209" s="210"/>
      <c r="R209" s="211">
        <f>SUM(R210:R213)</f>
        <v>0</v>
      </c>
      <c r="S209" s="210"/>
      <c r="T209" s="212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134</v>
      </c>
      <c r="AT209" s="214" t="s">
        <v>72</v>
      </c>
      <c r="AU209" s="214" t="s">
        <v>81</v>
      </c>
      <c r="AY209" s="213" t="s">
        <v>120</v>
      </c>
      <c r="BK209" s="215">
        <f>SUM(BK210:BK213)</f>
        <v>0</v>
      </c>
    </row>
    <row r="210" s="2" customFormat="1" ht="21.75" customHeight="1">
      <c r="A210" s="38"/>
      <c r="B210" s="39"/>
      <c r="C210" s="218" t="s">
        <v>228</v>
      </c>
      <c r="D210" s="218" t="s">
        <v>123</v>
      </c>
      <c r="E210" s="219" t="s">
        <v>229</v>
      </c>
      <c r="F210" s="220" t="s">
        <v>230</v>
      </c>
      <c r="G210" s="221" t="s">
        <v>126</v>
      </c>
      <c r="H210" s="222">
        <v>1</v>
      </c>
      <c r="I210" s="223"/>
      <c r="J210" s="224">
        <f>ROUND(I210*H210,2)</f>
        <v>0</v>
      </c>
      <c r="K210" s="220" t="s">
        <v>139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140</v>
      </c>
      <c r="AT210" s="229" t="s">
        <v>123</v>
      </c>
      <c r="AU210" s="229" t="s">
        <v>83</v>
      </c>
      <c r="AY210" s="17" t="s">
        <v>120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140</v>
      </c>
      <c r="BM210" s="229" t="s">
        <v>231</v>
      </c>
    </row>
    <row r="211" s="2" customFormat="1">
      <c r="A211" s="38"/>
      <c r="B211" s="39"/>
      <c r="C211" s="40"/>
      <c r="D211" s="231" t="s">
        <v>129</v>
      </c>
      <c r="E211" s="40"/>
      <c r="F211" s="232" t="s">
        <v>230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83</v>
      </c>
    </row>
    <row r="212" s="13" customFormat="1">
      <c r="A212" s="13"/>
      <c r="B212" s="236"/>
      <c r="C212" s="237"/>
      <c r="D212" s="231" t="s">
        <v>131</v>
      </c>
      <c r="E212" s="238" t="s">
        <v>1</v>
      </c>
      <c r="F212" s="239" t="s">
        <v>232</v>
      </c>
      <c r="G212" s="237"/>
      <c r="H212" s="238" t="s">
        <v>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131</v>
      </c>
      <c r="AU212" s="245" t="s">
        <v>83</v>
      </c>
      <c r="AV212" s="13" t="s">
        <v>81</v>
      </c>
      <c r="AW212" s="13" t="s">
        <v>30</v>
      </c>
      <c r="AX212" s="13" t="s">
        <v>73</v>
      </c>
      <c r="AY212" s="245" t="s">
        <v>120</v>
      </c>
    </row>
    <row r="213" s="14" customFormat="1">
      <c r="A213" s="14"/>
      <c r="B213" s="246"/>
      <c r="C213" s="247"/>
      <c r="D213" s="231" t="s">
        <v>131</v>
      </c>
      <c r="E213" s="248" t="s">
        <v>1</v>
      </c>
      <c r="F213" s="249" t="s">
        <v>81</v>
      </c>
      <c r="G213" s="247"/>
      <c r="H213" s="250">
        <v>1</v>
      </c>
      <c r="I213" s="251"/>
      <c r="J213" s="247"/>
      <c r="K213" s="247"/>
      <c r="L213" s="252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131</v>
      </c>
      <c r="AU213" s="256" t="s">
        <v>83</v>
      </c>
      <c r="AV213" s="14" t="s">
        <v>83</v>
      </c>
      <c r="AW213" s="14" t="s">
        <v>30</v>
      </c>
      <c r="AX213" s="14" t="s">
        <v>81</v>
      </c>
      <c r="AY213" s="256" t="s">
        <v>120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67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m9+FGqpB2e7LQiyjuGK6zxT7nPfNrBH6eEp1L9ICbzpycuGSBQ0jFeU8yjDahKWK3ij9m5s6mAUsSP4dxi7Mfg==" hashValue="bEEgm7LTonN6aZkucIIgOhAhNOMD/S/Q3P47OVA72S3QU5clQdfh6WYAcL9nqQoi+S5ZHBS2HcYJOL8aGYk+jQ==" algorithmName="SHA-512" password="CC35"/>
  <autoFilter ref="C125:K21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64" r:id="rId1" display="https://podminky.urs.cz/item/CS_URS_2021_02/021203000"/>
    <hyperlink ref="F183" r:id="rId2" display="https://podminky.urs.cz/item/CS_URS_2021_02/041903000"/>
    <hyperlink ref="F188" r:id="rId3" display="https://podminky.urs.cz/item/CS_URS_2021_02/049103000"/>
    <hyperlink ref="F199" r:id="rId4" display="https://podminky.urs.cz/item/CS_URS_2021_02/062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262" t="s">
        <v>233</v>
      </c>
      <c r="BA2" s="262" t="s">
        <v>233</v>
      </c>
      <c r="BB2" s="262" t="s">
        <v>1</v>
      </c>
      <c r="BC2" s="262" t="s">
        <v>234</v>
      </c>
      <c r="BD2" s="262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  <c r="AZ3" s="262" t="s">
        <v>235</v>
      </c>
      <c r="BA3" s="262" t="s">
        <v>235</v>
      </c>
      <c r="BB3" s="262" t="s">
        <v>1</v>
      </c>
      <c r="BC3" s="262" t="s">
        <v>236</v>
      </c>
      <c r="BD3" s="262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  <c r="AZ4" s="262" t="s">
        <v>237</v>
      </c>
      <c r="BA4" s="262" t="s">
        <v>237</v>
      </c>
      <c r="BB4" s="262" t="s">
        <v>1</v>
      </c>
      <c r="BC4" s="262" t="s">
        <v>238</v>
      </c>
      <c r="BD4" s="262" t="s">
        <v>83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Bečva, Osek nad Bečvou II – oprava koryta toku ř.km 22,929 – 24,735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ROUND((SUM(BE123:BE421)),  2)</f>
        <v>0</v>
      </c>
      <c r="G33" s="38"/>
      <c r="H33" s="38"/>
      <c r="I33" s="155">
        <v>0.20999999999999999</v>
      </c>
      <c r="J33" s="154">
        <f>ROUND(((SUM(BE123:BE421))*I33),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ROUND((SUM(BF123:BF421)),  2)</f>
        <v>0</v>
      </c>
      <c r="G34" s="38"/>
      <c r="H34" s="38"/>
      <c r="I34" s="155">
        <v>0.14999999999999999</v>
      </c>
      <c r="J34" s="154">
        <f>ROUND(((SUM(BF123:BF421))*I34),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ROUND((SUM(BG123:BG421)),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ROUND((SUM(BH123:BH421)),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ROUND((SUM(BI123:BI421)),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Bečva, Osek nad Bečvou II – oprava koryta toku ř.km 22,929 – 24,735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Oprava koryta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240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241</v>
      </c>
      <c r="E99" s="188"/>
      <c r="F99" s="188"/>
      <c r="G99" s="188"/>
      <c r="H99" s="188"/>
      <c r="I99" s="188"/>
      <c r="J99" s="189">
        <f>J357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242</v>
      </c>
      <c r="E100" s="188"/>
      <c r="F100" s="188"/>
      <c r="G100" s="188"/>
      <c r="H100" s="188"/>
      <c r="I100" s="188"/>
      <c r="J100" s="189">
        <f>J378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96</v>
      </c>
      <c r="E101" s="188"/>
      <c r="F101" s="188"/>
      <c r="G101" s="188"/>
      <c r="H101" s="188"/>
      <c r="I101" s="188"/>
      <c r="J101" s="189">
        <f>J389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243</v>
      </c>
      <c r="E102" s="188"/>
      <c r="F102" s="188"/>
      <c r="G102" s="188"/>
      <c r="H102" s="188"/>
      <c r="I102" s="188"/>
      <c r="J102" s="189">
        <f>J400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244</v>
      </c>
      <c r="E103" s="188"/>
      <c r="F103" s="188"/>
      <c r="G103" s="188"/>
      <c r="H103" s="188"/>
      <c r="I103" s="188"/>
      <c r="J103" s="189">
        <f>J415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Bečva, Osek nad Bečvou II – oprava koryta toku ř.km 22,929 – 24,735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SO-01 - Oprava koryta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22. 9. 2021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106</v>
      </c>
      <c r="D122" s="194" t="s">
        <v>58</v>
      </c>
      <c r="E122" s="194" t="s">
        <v>54</v>
      </c>
      <c r="F122" s="194" t="s">
        <v>55</v>
      </c>
      <c r="G122" s="194" t="s">
        <v>107</v>
      </c>
      <c r="H122" s="194" t="s">
        <v>108</v>
      </c>
      <c r="I122" s="194" t="s">
        <v>109</v>
      </c>
      <c r="J122" s="194" t="s">
        <v>92</v>
      </c>
      <c r="K122" s="195" t="s">
        <v>110</v>
      </c>
      <c r="L122" s="196"/>
      <c r="M122" s="100" t="s">
        <v>1</v>
      </c>
      <c r="N122" s="101" t="s">
        <v>37</v>
      </c>
      <c r="O122" s="101" t="s">
        <v>111</v>
      </c>
      <c r="P122" s="101" t="s">
        <v>112</v>
      </c>
      <c r="Q122" s="101" t="s">
        <v>113</v>
      </c>
      <c r="R122" s="101" t="s">
        <v>114</v>
      </c>
      <c r="S122" s="101" t="s">
        <v>115</v>
      </c>
      <c r="T122" s="102" t="s">
        <v>116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14718.149361999997</v>
      </c>
      <c r="S123" s="104"/>
      <c r="T123" s="200">
        <f>T124</f>
        <v>7210.009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94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118</v>
      </c>
      <c r="F124" s="205" t="s">
        <v>119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P125+P357+P378+P389+P400+P415</f>
        <v>0</v>
      </c>
      <c r="Q124" s="210"/>
      <c r="R124" s="211">
        <f>R125+R357+R378+R389+R400+R415</f>
        <v>14718.149361999997</v>
      </c>
      <c r="S124" s="210"/>
      <c r="T124" s="212">
        <f>T125+T357+T378+T389+T400+T415</f>
        <v>7210.009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120</v>
      </c>
      <c r="BK124" s="215">
        <f>BK125+BK357+BK378+BK389+BK400+BK415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81</v>
      </c>
      <c r="F125" s="216" t="s">
        <v>245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SUM(P126:P356)</f>
        <v>0</v>
      </c>
      <c r="Q125" s="210"/>
      <c r="R125" s="211">
        <f>SUM(R126:R356)</f>
        <v>0.14462</v>
      </c>
      <c r="S125" s="210"/>
      <c r="T125" s="212">
        <f>SUM(T126:T356)</f>
        <v>7210.009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120</v>
      </c>
      <c r="BK125" s="215">
        <f>SUM(BK126:BK356)</f>
        <v>0</v>
      </c>
    </row>
    <row r="126" s="2" customFormat="1" ht="37.8" customHeight="1">
      <c r="A126" s="38"/>
      <c r="B126" s="39"/>
      <c r="C126" s="218" t="s">
        <v>81</v>
      </c>
      <c r="D126" s="218" t="s">
        <v>123</v>
      </c>
      <c r="E126" s="219" t="s">
        <v>246</v>
      </c>
      <c r="F126" s="220" t="s">
        <v>247</v>
      </c>
      <c r="G126" s="221" t="s">
        <v>248</v>
      </c>
      <c r="H126" s="222">
        <v>760</v>
      </c>
      <c r="I126" s="223"/>
      <c r="J126" s="224">
        <f>ROUND(I126*H126,2)</f>
        <v>0</v>
      </c>
      <c r="K126" s="220" t="s">
        <v>170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127</v>
      </c>
      <c r="AT126" s="229" t="s">
        <v>123</v>
      </c>
      <c r="AU126" s="229" t="s">
        <v>83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127</v>
      </c>
      <c r="BM126" s="229" t="s">
        <v>249</v>
      </c>
    </row>
    <row r="127" s="2" customFormat="1">
      <c r="A127" s="38"/>
      <c r="B127" s="39"/>
      <c r="C127" s="40"/>
      <c r="D127" s="231" t="s">
        <v>129</v>
      </c>
      <c r="E127" s="40"/>
      <c r="F127" s="232" t="s">
        <v>250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83</v>
      </c>
    </row>
    <row r="128" s="2" customFormat="1">
      <c r="A128" s="38"/>
      <c r="B128" s="39"/>
      <c r="C128" s="40"/>
      <c r="D128" s="257" t="s">
        <v>172</v>
      </c>
      <c r="E128" s="40"/>
      <c r="F128" s="258" t="s">
        <v>251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172</v>
      </c>
      <c r="AU128" s="17" t="s">
        <v>83</v>
      </c>
    </row>
    <row r="129" s="2" customFormat="1">
      <c r="A129" s="38"/>
      <c r="B129" s="39"/>
      <c r="C129" s="40"/>
      <c r="D129" s="231" t="s">
        <v>252</v>
      </c>
      <c r="E129" s="40"/>
      <c r="F129" s="263" t="s">
        <v>253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252</v>
      </c>
      <c r="AU129" s="17" t="s">
        <v>83</v>
      </c>
    </row>
    <row r="130" s="13" customFormat="1">
      <c r="A130" s="13"/>
      <c r="B130" s="236"/>
      <c r="C130" s="237"/>
      <c r="D130" s="231" t="s">
        <v>131</v>
      </c>
      <c r="E130" s="238" t="s">
        <v>1</v>
      </c>
      <c r="F130" s="239" t="s">
        <v>254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131</v>
      </c>
      <c r="AU130" s="245" t="s">
        <v>83</v>
      </c>
      <c r="AV130" s="13" t="s">
        <v>81</v>
      </c>
      <c r="AW130" s="13" t="s">
        <v>30</v>
      </c>
      <c r="AX130" s="13" t="s">
        <v>73</v>
      </c>
      <c r="AY130" s="245" t="s">
        <v>120</v>
      </c>
    </row>
    <row r="131" s="14" customFormat="1">
      <c r="A131" s="14"/>
      <c r="B131" s="246"/>
      <c r="C131" s="247"/>
      <c r="D131" s="231" t="s">
        <v>131</v>
      </c>
      <c r="E131" s="248" t="s">
        <v>1</v>
      </c>
      <c r="F131" s="249" t="s">
        <v>255</v>
      </c>
      <c r="G131" s="247"/>
      <c r="H131" s="250">
        <v>760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131</v>
      </c>
      <c r="AU131" s="256" t="s">
        <v>83</v>
      </c>
      <c r="AV131" s="14" t="s">
        <v>83</v>
      </c>
      <c r="AW131" s="14" t="s">
        <v>30</v>
      </c>
      <c r="AX131" s="14" t="s">
        <v>81</v>
      </c>
      <c r="AY131" s="256" t="s">
        <v>120</v>
      </c>
    </row>
    <row r="132" s="2" customFormat="1" ht="24.15" customHeight="1">
      <c r="A132" s="38"/>
      <c r="B132" s="39"/>
      <c r="C132" s="218" t="s">
        <v>83</v>
      </c>
      <c r="D132" s="218" t="s">
        <v>123</v>
      </c>
      <c r="E132" s="219" t="s">
        <v>256</v>
      </c>
      <c r="F132" s="220" t="s">
        <v>257</v>
      </c>
      <c r="G132" s="221" t="s">
        <v>258</v>
      </c>
      <c r="H132" s="222">
        <v>115</v>
      </c>
      <c r="I132" s="223"/>
      <c r="J132" s="224">
        <f>ROUND(I132*H132,2)</f>
        <v>0</v>
      </c>
      <c r="K132" s="220" t="s">
        <v>170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127</v>
      </c>
      <c r="AT132" s="229" t="s">
        <v>123</v>
      </c>
      <c r="AU132" s="229" t="s">
        <v>83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127</v>
      </c>
      <c r="BM132" s="229" t="s">
        <v>259</v>
      </c>
    </row>
    <row r="133" s="2" customFormat="1">
      <c r="A133" s="38"/>
      <c r="B133" s="39"/>
      <c r="C133" s="40"/>
      <c r="D133" s="231" t="s">
        <v>129</v>
      </c>
      <c r="E133" s="40"/>
      <c r="F133" s="232" t="s">
        <v>260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83</v>
      </c>
    </row>
    <row r="134" s="2" customFormat="1">
      <c r="A134" s="38"/>
      <c r="B134" s="39"/>
      <c r="C134" s="40"/>
      <c r="D134" s="257" t="s">
        <v>172</v>
      </c>
      <c r="E134" s="40"/>
      <c r="F134" s="258" t="s">
        <v>261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172</v>
      </c>
      <c r="AU134" s="17" t="s">
        <v>83</v>
      </c>
    </row>
    <row r="135" s="2" customFormat="1">
      <c r="A135" s="38"/>
      <c r="B135" s="39"/>
      <c r="C135" s="40"/>
      <c r="D135" s="231" t="s">
        <v>252</v>
      </c>
      <c r="E135" s="40"/>
      <c r="F135" s="263" t="s">
        <v>262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252</v>
      </c>
      <c r="AU135" s="17" t="s">
        <v>83</v>
      </c>
    </row>
    <row r="136" s="13" customFormat="1">
      <c r="A136" s="13"/>
      <c r="B136" s="236"/>
      <c r="C136" s="237"/>
      <c r="D136" s="231" t="s">
        <v>131</v>
      </c>
      <c r="E136" s="238" t="s">
        <v>1</v>
      </c>
      <c r="F136" s="239" t="s">
        <v>254</v>
      </c>
      <c r="G136" s="237"/>
      <c r="H136" s="238" t="s">
        <v>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131</v>
      </c>
      <c r="AU136" s="245" t="s">
        <v>83</v>
      </c>
      <c r="AV136" s="13" t="s">
        <v>81</v>
      </c>
      <c r="AW136" s="13" t="s">
        <v>30</v>
      </c>
      <c r="AX136" s="13" t="s">
        <v>73</v>
      </c>
      <c r="AY136" s="245" t="s">
        <v>120</v>
      </c>
    </row>
    <row r="137" s="14" customFormat="1">
      <c r="A137" s="14"/>
      <c r="B137" s="246"/>
      <c r="C137" s="247"/>
      <c r="D137" s="231" t="s">
        <v>131</v>
      </c>
      <c r="E137" s="248" t="s">
        <v>1</v>
      </c>
      <c r="F137" s="249" t="s">
        <v>263</v>
      </c>
      <c r="G137" s="247"/>
      <c r="H137" s="250">
        <v>115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131</v>
      </c>
      <c r="AU137" s="256" t="s">
        <v>83</v>
      </c>
      <c r="AV137" s="14" t="s">
        <v>83</v>
      </c>
      <c r="AW137" s="14" t="s">
        <v>30</v>
      </c>
      <c r="AX137" s="14" t="s">
        <v>81</v>
      </c>
      <c r="AY137" s="256" t="s">
        <v>120</v>
      </c>
    </row>
    <row r="138" s="2" customFormat="1" ht="24.15" customHeight="1">
      <c r="A138" s="38"/>
      <c r="B138" s="39"/>
      <c r="C138" s="218" t="s">
        <v>146</v>
      </c>
      <c r="D138" s="218" t="s">
        <v>123</v>
      </c>
      <c r="E138" s="219" t="s">
        <v>264</v>
      </c>
      <c r="F138" s="220" t="s">
        <v>265</v>
      </c>
      <c r="G138" s="221" t="s">
        <v>258</v>
      </c>
      <c r="H138" s="222">
        <v>7</v>
      </c>
      <c r="I138" s="223"/>
      <c r="J138" s="224">
        <f>ROUND(I138*H138,2)</f>
        <v>0</v>
      </c>
      <c r="K138" s="220" t="s">
        <v>170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127</v>
      </c>
      <c r="AT138" s="229" t="s">
        <v>123</v>
      </c>
      <c r="AU138" s="229" t="s">
        <v>83</v>
      </c>
      <c r="AY138" s="17" t="s">
        <v>120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127</v>
      </c>
      <c r="BM138" s="229" t="s">
        <v>266</v>
      </c>
    </row>
    <row r="139" s="2" customFormat="1">
      <c r="A139" s="38"/>
      <c r="B139" s="39"/>
      <c r="C139" s="40"/>
      <c r="D139" s="231" t="s">
        <v>129</v>
      </c>
      <c r="E139" s="40"/>
      <c r="F139" s="232" t="s">
        <v>267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83</v>
      </c>
    </row>
    <row r="140" s="2" customFormat="1">
      <c r="A140" s="38"/>
      <c r="B140" s="39"/>
      <c r="C140" s="40"/>
      <c r="D140" s="257" t="s">
        <v>172</v>
      </c>
      <c r="E140" s="40"/>
      <c r="F140" s="258" t="s">
        <v>268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172</v>
      </c>
      <c r="AU140" s="17" t="s">
        <v>83</v>
      </c>
    </row>
    <row r="141" s="2" customFormat="1">
      <c r="A141" s="38"/>
      <c r="B141" s="39"/>
      <c r="C141" s="40"/>
      <c r="D141" s="231" t="s">
        <v>252</v>
      </c>
      <c r="E141" s="40"/>
      <c r="F141" s="263" t="s">
        <v>262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252</v>
      </c>
      <c r="AU141" s="17" t="s">
        <v>83</v>
      </c>
    </row>
    <row r="142" s="13" customFormat="1">
      <c r="A142" s="13"/>
      <c r="B142" s="236"/>
      <c r="C142" s="237"/>
      <c r="D142" s="231" t="s">
        <v>131</v>
      </c>
      <c r="E142" s="238" t="s">
        <v>1</v>
      </c>
      <c r="F142" s="239" t="s">
        <v>254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131</v>
      </c>
      <c r="AU142" s="245" t="s">
        <v>83</v>
      </c>
      <c r="AV142" s="13" t="s">
        <v>81</v>
      </c>
      <c r="AW142" s="13" t="s">
        <v>30</v>
      </c>
      <c r="AX142" s="13" t="s">
        <v>73</v>
      </c>
      <c r="AY142" s="245" t="s">
        <v>120</v>
      </c>
    </row>
    <row r="143" s="14" customFormat="1">
      <c r="A143" s="14"/>
      <c r="B143" s="246"/>
      <c r="C143" s="247"/>
      <c r="D143" s="231" t="s">
        <v>131</v>
      </c>
      <c r="E143" s="248" t="s">
        <v>1</v>
      </c>
      <c r="F143" s="249" t="s">
        <v>167</v>
      </c>
      <c r="G143" s="247"/>
      <c r="H143" s="250">
        <v>7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131</v>
      </c>
      <c r="AU143" s="256" t="s">
        <v>83</v>
      </c>
      <c r="AV143" s="14" t="s">
        <v>83</v>
      </c>
      <c r="AW143" s="14" t="s">
        <v>30</v>
      </c>
      <c r="AX143" s="14" t="s">
        <v>81</v>
      </c>
      <c r="AY143" s="256" t="s">
        <v>120</v>
      </c>
    </row>
    <row r="144" s="2" customFormat="1" ht="24.15" customHeight="1">
      <c r="A144" s="38"/>
      <c r="B144" s="39"/>
      <c r="C144" s="218" t="s">
        <v>127</v>
      </c>
      <c r="D144" s="218" t="s">
        <v>123</v>
      </c>
      <c r="E144" s="219" t="s">
        <v>269</v>
      </c>
      <c r="F144" s="220" t="s">
        <v>270</v>
      </c>
      <c r="G144" s="221" t="s">
        <v>258</v>
      </c>
      <c r="H144" s="222">
        <v>1</v>
      </c>
      <c r="I144" s="223"/>
      <c r="J144" s="224">
        <f>ROUND(I144*H144,2)</f>
        <v>0</v>
      </c>
      <c r="K144" s="220" t="s">
        <v>170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127</v>
      </c>
      <c r="AT144" s="229" t="s">
        <v>123</v>
      </c>
      <c r="AU144" s="229" t="s">
        <v>83</v>
      </c>
      <c r="AY144" s="17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127</v>
      </c>
      <c r="BM144" s="229" t="s">
        <v>271</v>
      </c>
    </row>
    <row r="145" s="2" customFormat="1">
      <c r="A145" s="38"/>
      <c r="B145" s="39"/>
      <c r="C145" s="40"/>
      <c r="D145" s="231" t="s">
        <v>129</v>
      </c>
      <c r="E145" s="40"/>
      <c r="F145" s="232" t="s">
        <v>272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83</v>
      </c>
    </row>
    <row r="146" s="2" customFormat="1">
      <c r="A146" s="38"/>
      <c r="B146" s="39"/>
      <c r="C146" s="40"/>
      <c r="D146" s="257" t="s">
        <v>172</v>
      </c>
      <c r="E146" s="40"/>
      <c r="F146" s="258" t="s">
        <v>273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172</v>
      </c>
      <c r="AU146" s="17" t="s">
        <v>83</v>
      </c>
    </row>
    <row r="147" s="2" customFormat="1">
      <c r="A147" s="38"/>
      <c r="B147" s="39"/>
      <c r="C147" s="40"/>
      <c r="D147" s="231" t="s">
        <v>252</v>
      </c>
      <c r="E147" s="40"/>
      <c r="F147" s="263" t="s">
        <v>262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252</v>
      </c>
      <c r="AU147" s="17" t="s">
        <v>83</v>
      </c>
    </row>
    <row r="148" s="13" customFormat="1">
      <c r="A148" s="13"/>
      <c r="B148" s="236"/>
      <c r="C148" s="237"/>
      <c r="D148" s="231" t="s">
        <v>131</v>
      </c>
      <c r="E148" s="238" t="s">
        <v>1</v>
      </c>
      <c r="F148" s="239" t="s">
        <v>254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131</v>
      </c>
      <c r="AU148" s="245" t="s">
        <v>83</v>
      </c>
      <c r="AV148" s="13" t="s">
        <v>81</v>
      </c>
      <c r="AW148" s="13" t="s">
        <v>30</v>
      </c>
      <c r="AX148" s="13" t="s">
        <v>73</v>
      </c>
      <c r="AY148" s="245" t="s">
        <v>120</v>
      </c>
    </row>
    <row r="149" s="14" customFormat="1">
      <c r="A149" s="14"/>
      <c r="B149" s="246"/>
      <c r="C149" s="247"/>
      <c r="D149" s="231" t="s">
        <v>131</v>
      </c>
      <c r="E149" s="248" t="s">
        <v>1</v>
      </c>
      <c r="F149" s="249" t="s">
        <v>81</v>
      </c>
      <c r="G149" s="247"/>
      <c r="H149" s="250">
        <v>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131</v>
      </c>
      <c r="AU149" s="256" t="s">
        <v>83</v>
      </c>
      <c r="AV149" s="14" t="s">
        <v>83</v>
      </c>
      <c r="AW149" s="14" t="s">
        <v>30</v>
      </c>
      <c r="AX149" s="14" t="s">
        <v>81</v>
      </c>
      <c r="AY149" s="256" t="s">
        <v>120</v>
      </c>
    </row>
    <row r="150" s="2" customFormat="1" ht="37.8" customHeight="1">
      <c r="A150" s="38"/>
      <c r="B150" s="39"/>
      <c r="C150" s="218" t="s">
        <v>134</v>
      </c>
      <c r="D150" s="218" t="s">
        <v>123</v>
      </c>
      <c r="E150" s="219" t="s">
        <v>274</v>
      </c>
      <c r="F150" s="220" t="s">
        <v>275</v>
      </c>
      <c r="G150" s="221" t="s">
        <v>276</v>
      </c>
      <c r="H150" s="222">
        <v>57.5</v>
      </c>
      <c r="I150" s="223"/>
      <c r="J150" s="224">
        <f>ROUND(I150*H150,2)</f>
        <v>0</v>
      </c>
      <c r="K150" s="220" t="s">
        <v>170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127</v>
      </c>
      <c r="AT150" s="229" t="s">
        <v>123</v>
      </c>
      <c r="AU150" s="229" t="s">
        <v>83</v>
      </c>
      <c r="AY150" s="17" t="s">
        <v>120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127</v>
      </c>
      <c r="BM150" s="229" t="s">
        <v>277</v>
      </c>
    </row>
    <row r="151" s="2" customFormat="1">
      <c r="A151" s="38"/>
      <c r="B151" s="39"/>
      <c r="C151" s="40"/>
      <c r="D151" s="231" t="s">
        <v>129</v>
      </c>
      <c r="E151" s="40"/>
      <c r="F151" s="232" t="s">
        <v>278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83</v>
      </c>
    </row>
    <row r="152" s="2" customFormat="1">
      <c r="A152" s="38"/>
      <c r="B152" s="39"/>
      <c r="C152" s="40"/>
      <c r="D152" s="257" t="s">
        <v>172</v>
      </c>
      <c r="E152" s="40"/>
      <c r="F152" s="258" t="s">
        <v>279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172</v>
      </c>
      <c r="AU152" s="17" t="s">
        <v>83</v>
      </c>
    </row>
    <row r="153" s="13" customFormat="1">
      <c r="A153" s="13"/>
      <c r="B153" s="236"/>
      <c r="C153" s="237"/>
      <c r="D153" s="231" t="s">
        <v>131</v>
      </c>
      <c r="E153" s="238" t="s">
        <v>1</v>
      </c>
      <c r="F153" s="239" t="s">
        <v>280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131</v>
      </c>
      <c r="AU153" s="245" t="s">
        <v>83</v>
      </c>
      <c r="AV153" s="13" t="s">
        <v>81</v>
      </c>
      <c r="AW153" s="13" t="s">
        <v>30</v>
      </c>
      <c r="AX153" s="13" t="s">
        <v>73</v>
      </c>
      <c r="AY153" s="245" t="s">
        <v>120</v>
      </c>
    </row>
    <row r="154" s="14" customFormat="1">
      <c r="A154" s="14"/>
      <c r="B154" s="246"/>
      <c r="C154" s="247"/>
      <c r="D154" s="231" t="s">
        <v>131</v>
      </c>
      <c r="E154" s="248" t="s">
        <v>1</v>
      </c>
      <c r="F154" s="249" t="s">
        <v>281</v>
      </c>
      <c r="G154" s="247"/>
      <c r="H154" s="250">
        <v>57.5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131</v>
      </c>
      <c r="AU154" s="256" t="s">
        <v>83</v>
      </c>
      <c r="AV154" s="14" t="s">
        <v>83</v>
      </c>
      <c r="AW154" s="14" t="s">
        <v>30</v>
      </c>
      <c r="AX154" s="14" t="s">
        <v>81</v>
      </c>
      <c r="AY154" s="256" t="s">
        <v>120</v>
      </c>
    </row>
    <row r="155" s="2" customFormat="1" ht="37.8" customHeight="1">
      <c r="A155" s="38"/>
      <c r="B155" s="39"/>
      <c r="C155" s="218" t="s">
        <v>160</v>
      </c>
      <c r="D155" s="218" t="s">
        <v>123</v>
      </c>
      <c r="E155" s="219" t="s">
        <v>282</v>
      </c>
      <c r="F155" s="220" t="s">
        <v>283</v>
      </c>
      <c r="G155" s="221" t="s">
        <v>276</v>
      </c>
      <c r="H155" s="222">
        <v>4.9000000000000004</v>
      </c>
      <c r="I155" s="223"/>
      <c r="J155" s="224">
        <f>ROUND(I155*H155,2)</f>
        <v>0</v>
      </c>
      <c r="K155" s="220" t="s">
        <v>170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127</v>
      </c>
      <c r="AT155" s="229" t="s">
        <v>123</v>
      </c>
      <c r="AU155" s="229" t="s">
        <v>83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127</v>
      </c>
      <c r="BM155" s="229" t="s">
        <v>284</v>
      </c>
    </row>
    <row r="156" s="2" customFormat="1">
      <c r="A156" s="38"/>
      <c r="B156" s="39"/>
      <c r="C156" s="40"/>
      <c r="D156" s="231" t="s">
        <v>129</v>
      </c>
      <c r="E156" s="40"/>
      <c r="F156" s="232" t="s">
        <v>285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83</v>
      </c>
    </row>
    <row r="157" s="2" customFormat="1">
      <c r="A157" s="38"/>
      <c r="B157" s="39"/>
      <c r="C157" s="40"/>
      <c r="D157" s="257" t="s">
        <v>172</v>
      </c>
      <c r="E157" s="40"/>
      <c r="F157" s="258" t="s">
        <v>286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172</v>
      </c>
      <c r="AU157" s="17" t="s">
        <v>83</v>
      </c>
    </row>
    <row r="158" s="13" customFormat="1">
      <c r="A158" s="13"/>
      <c r="B158" s="236"/>
      <c r="C158" s="237"/>
      <c r="D158" s="231" t="s">
        <v>131</v>
      </c>
      <c r="E158" s="238" t="s">
        <v>1</v>
      </c>
      <c r="F158" s="239" t="s">
        <v>280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131</v>
      </c>
      <c r="AU158" s="245" t="s">
        <v>83</v>
      </c>
      <c r="AV158" s="13" t="s">
        <v>81</v>
      </c>
      <c r="AW158" s="13" t="s">
        <v>30</v>
      </c>
      <c r="AX158" s="13" t="s">
        <v>73</v>
      </c>
      <c r="AY158" s="245" t="s">
        <v>120</v>
      </c>
    </row>
    <row r="159" s="14" customFormat="1">
      <c r="A159" s="14"/>
      <c r="B159" s="246"/>
      <c r="C159" s="247"/>
      <c r="D159" s="231" t="s">
        <v>131</v>
      </c>
      <c r="E159" s="248" t="s">
        <v>1</v>
      </c>
      <c r="F159" s="249" t="s">
        <v>287</v>
      </c>
      <c r="G159" s="247"/>
      <c r="H159" s="250">
        <v>4.9000000000000004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131</v>
      </c>
      <c r="AU159" s="256" t="s">
        <v>83</v>
      </c>
      <c r="AV159" s="14" t="s">
        <v>83</v>
      </c>
      <c r="AW159" s="14" t="s">
        <v>30</v>
      </c>
      <c r="AX159" s="14" t="s">
        <v>81</v>
      </c>
      <c r="AY159" s="256" t="s">
        <v>120</v>
      </c>
    </row>
    <row r="160" s="2" customFormat="1" ht="33" customHeight="1">
      <c r="A160" s="38"/>
      <c r="B160" s="39"/>
      <c r="C160" s="218" t="s">
        <v>167</v>
      </c>
      <c r="D160" s="218" t="s">
        <v>123</v>
      </c>
      <c r="E160" s="219" t="s">
        <v>288</v>
      </c>
      <c r="F160" s="220" t="s">
        <v>289</v>
      </c>
      <c r="G160" s="221" t="s">
        <v>276</v>
      </c>
      <c r="H160" s="222">
        <v>3</v>
      </c>
      <c r="I160" s="223"/>
      <c r="J160" s="224">
        <f>ROUND(I160*H160,2)</f>
        <v>0</v>
      </c>
      <c r="K160" s="220" t="s">
        <v>170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127</v>
      </c>
      <c r="AT160" s="229" t="s">
        <v>123</v>
      </c>
      <c r="AU160" s="229" t="s">
        <v>83</v>
      </c>
      <c r="AY160" s="17" t="s">
        <v>120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127</v>
      </c>
      <c r="BM160" s="229" t="s">
        <v>290</v>
      </c>
    </row>
    <row r="161" s="2" customFormat="1">
      <c r="A161" s="38"/>
      <c r="B161" s="39"/>
      <c r="C161" s="40"/>
      <c r="D161" s="231" t="s">
        <v>129</v>
      </c>
      <c r="E161" s="40"/>
      <c r="F161" s="232" t="s">
        <v>291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83</v>
      </c>
    </row>
    <row r="162" s="2" customFormat="1">
      <c r="A162" s="38"/>
      <c r="B162" s="39"/>
      <c r="C162" s="40"/>
      <c r="D162" s="257" t="s">
        <v>172</v>
      </c>
      <c r="E162" s="40"/>
      <c r="F162" s="258" t="s">
        <v>292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172</v>
      </c>
      <c r="AU162" s="17" t="s">
        <v>83</v>
      </c>
    </row>
    <row r="163" s="13" customFormat="1">
      <c r="A163" s="13"/>
      <c r="B163" s="236"/>
      <c r="C163" s="237"/>
      <c r="D163" s="231" t="s">
        <v>131</v>
      </c>
      <c r="E163" s="238" t="s">
        <v>1</v>
      </c>
      <c r="F163" s="239" t="s">
        <v>280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131</v>
      </c>
      <c r="AU163" s="245" t="s">
        <v>83</v>
      </c>
      <c r="AV163" s="13" t="s">
        <v>81</v>
      </c>
      <c r="AW163" s="13" t="s">
        <v>30</v>
      </c>
      <c r="AX163" s="13" t="s">
        <v>73</v>
      </c>
      <c r="AY163" s="245" t="s">
        <v>120</v>
      </c>
    </row>
    <row r="164" s="14" customFormat="1">
      <c r="A164" s="14"/>
      <c r="B164" s="246"/>
      <c r="C164" s="247"/>
      <c r="D164" s="231" t="s">
        <v>131</v>
      </c>
      <c r="E164" s="248" t="s">
        <v>1</v>
      </c>
      <c r="F164" s="249" t="s">
        <v>293</v>
      </c>
      <c r="G164" s="247"/>
      <c r="H164" s="250">
        <v>3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131</v>
      </c>
      <c r="AU164" s="256" t="s">
        <v>83</v>
      </c>
      <c r="AV164" s="14" t="s">
        <v>83</v>
      </c>
      <c r="AW164" s="14" t="s">
        <v>30</v>
      </c>
      <c r="AX164" s="14" t="s">
        <v>81</v>
      </c>
      <c r="AY164" s="256" t="s">
        <v>120</v>
      </c>
    </row>
    <row r="165" s="2" customFormat="1" ht="24.15" customHeight="1">
      <c r="A165" s="38"/>
      <c r="B165" s="39"/>
      <c r="C165" s="218" t="s">
        <v>178</v>
      </c>
      <c r="D165" s="218" t="s">
        <v>123</v>
      </c>
      <c r="E165" s="219" t="s">
        <v>294</v>
      </c>
      <c r="F165" s="220" t="s">
        <v>295</v>
      </c>
      <c r="G165" s="221" t="s">
        <v>258</v>
      </c>
      <c r="H165" s="222">
        <v>115</v>
      </c>
      <c r="I165" s="223"/>
      <c r="J165" s="224">
        <f>ROUND(I165*H165,2)</f>
        <v>0</v>
      </c>
      <c r="K165" s="220" t="s">
        <v>170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127</v>
      </c>
      <c r="AT165" s="229" t="s">
        <v>123</v>
      </c>
      <c r="AU165" s="229" t="s">
        <v>83</v>
      </c>
      <c r="AY165" s="17" t="s">
        <v>120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127</v>
      </c>
      <c r="BM165" s="229" t="s">
        <v>296</v>
      </c>
    </row>
    <row r="166" s="2" customFormat="1">
      <c r="A166" s="38"/>
      <c r="B166" s="39"/>
      <c r="C166" s="40"/>
      <c r="D166" s="231" t="s">
        <v>129</v>
      </c>
      <c r="E166" s="40"/>
      <c r="F166" s="232" t="s">
        <v>297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129</v>
      </c>
      <c r="AU166" s="17" t="s">
        <v>83</v>
      </c>
    </row>
    <row r="167" s="2" customFormat="1">
      <c r="A167" s="38"/>
      <c r="B167" s="39"/>
      <c r="C167" s="40"/>
      <c r="D167" s="257" t="s">
        <v>172</v>
      </c>
      <c r="E167" s="40"/>
      <c r="F167" s="258" t="s">
        <v>298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172</v>
      </c>
      <c r="AU167" s="17" t="s">
        <v>83</v>
      </c>
    </row>
    <row r="168" s="13" customFormat="1">
      <c r="A168" s="13"/>
      <c r="B168" s="236"/>
      <c r="C168" s="237"/>
      <c r="D168" s="231" t="s">
        <v>131</v>
      </c>
      <c r="E168" s="238" t="s">
        <v>1</v>
      </c>
      <c r="F168" s="239" t="s">
        <v>254</v>
      </c>
      <c r="G168" s="237"/>
      <c r="H168" s="238" t="s">
        <v>1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131</v>
      </c>
      <c r="AU168" s="245" t="s">
        <v>83</v>
      </c>
      <c r="AV168" s="13" t="s">
        <v>81</v>
      </c>
      <c r="AW168" s="13" t="s">
        <v>30</v>
      </c>
      <c r="AX168" s="13" t="s">
        <v>73</v>
      </c>
      <c r="AY168" s="245" t="s">
        <v>120</v>
      </c>
    </row>
    <row r="169" s="14" customFormat="1">
      <c r="A169" s="14"/>
      <c r="B169" s="246"/>
      <c r="C169" s="247"/>
      <c r="D169" s="231" t="s">
        <v>131</v>
      </c>
      <c r="E169" s="248" t="s">
        <v>1</v>
      </c>
      <c r="F169" s="249" t="s">
        <v>263</v>
      </c>
      <c r="G169" s="247"/>
      <c r="H169" s="250">
        <v>115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131</v>
      </c>
      <c r="AU169" s="256" t="s">
        <v>83</v>
      </c>
      <c r="AV169" s="14" t="s">
        <v>83</v>
      </c>
      <c r="AW169" s="14" t="s">
        <v>30</v>
      </c>
      <c r="AX169" s="14" t="s">
        <v>81</v>
      </c>
      <c r="AY169" s="256" t="s">
        <v>120</v>
      </c>
    </row>
    <row r="170" s="2" customFormat="1" ht="33" customHeight="1">
      <c r="A170" s="38"/>
      <c r="B170" s="39"/>
      <c r="C170" s="218" t="s">
        <v>121</v>
      </c>
      <c r="D170" s="218" t="s">
        <v>123</v>
      </c>
      <c r="E170" s="219" t="s">
        <v>299</v>
      </c>
      <c r="F170" s="220" t="s">
        <v>300</v>
      </c>
      <c r="G170" s="221" t="s">
        <v>258</v>
      </c>
      <c r="H170" s="222">
        <v>7</v>
      </c>
      <c r="I170" s="223"/>
      <c r="J170" s="224">
        <f>ROUND(I170*H170,2)</f>
        <v>0</v>
      </c>
      <c r="K170" s="220" t="s">
        <v>170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127</v>
      </c>
      <c r="AT170" s="229" t="s">
        <v>123</v>
      </c>
      <c r="AU170" s="229" t="s">
        <v>83</v>
      </c>
      <c r="AY170" s="17" t="s">
        <v>120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127</v>
      </c>
      <c r="BM170" s="229" t="s">
        <v>301</v>
      </c>
    </row>
    <row r="171" s="2" customFormat="1">
      <c r="A171" s="38"/>
      <c r="B171" s="39"/>
      <c r="C171" s="40"/>
      <c r="D171" s="231" t="s">
        <v>129</v>
      </c>
      <c r="E171" s="40"/>
      <c r="F171" s="232" t="s">
        <v>302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83</v>
      </c>
    </row>
    <row r="172" s="2" customFormat="1">
      <c r="A172" s="38"/>
      <c r="B172" s="39"/>
      <c r="C172" s="40"/>
      <c r="D172" s="257" t="s">
        <v>172</v>
      </c>
      <c r="E172" s="40"/>
      <c r="F172" s="258" t="s">
        <v>303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172</v>
      </c>
      <c r="AU172" s="17" t="s">
        <v>83</v>
      </c>
    </row>
    <row r="173" s="13" customFormat="1">
      <c r="A173" s="13"/>
      <c r="B173" s="236"/>
      <c r="C173" s="237"/>
      <c r="D173" s="231" t="s">
        <v>131</v>
      </c>
      <c r="E173" s="238" t="s">
        <v>1</v>
      </c>
      <c r="F173" s="239" t="s">
        <v>254</v>
      </c>
      <c r="G173" s="237"/>
      <c r="H173" s="238" t="s">
        <v>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131</v>
      </c>
      <c r="AU173" s="245" t="s">
        <v>83</v>
      </c>
      <c r="AV173" s="13" t="s">
        <v>81</v>
      </c>
      <c r="AW173" s="13" t="s">
        <v>30</v>
      </c>
      <c r="AX173" s="13" t="s">
        <v>73</v>
      </c>
      <c r="AY173" s="245" t="s">
        <v>120</v>
      </c>
    </row>
    <row r="174" s="14" customFormat="1">
      <c r="A174" s="14"/>
      <c r="B174" s="246"/>
      <c r="C174" s="247"/>
      <c r="D174" s="231" t="s">
        <v>131</v>
      </c>
      <c r="E174" s="248" t="s">
        <v>1</v>
      </c>
      <c r="F174" s="249" t="s">
        <v>167</v>
      </c>
      <c r="G174" s="247"/>
      <c r="H174" s="250">
        <v>7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131</v>
      </c>
      <c r="AU174" s="256" t="s">
        <v>83</v>
      </c>
      <c r="AV174" s="14" t="s">
        <v>83</v>
      </c>
      <c r="AW174" s="14" t="s">
        <v>30</v>
      </c>
      <c r="AX174" s="14" t="s">
        <v>81</v>
      </c>
      <c r="AY174" s="256" t="s">
        <v>120</v>
      </c>
    </row>
    <row r="175" s="2" customFormat="1" ht="16.5" customHeight="1">
      <c r="A175" s="38"/>
      <c r="B175" s="39"/>
      <c r="C175" s="218" t="s">
        <v>196</v>
      </c>
      <c r="D175" s="218" t="s">
        <v>123</v>
      </c>
      <c r="E175" s="219" t="s">
        <v>304</v>
      </c>
      <c r="F175" s="220" t="s">
        <v>305</v>
      </c>
      <c r="G175" s="221" t="s">
        <v>258</v>
      </c>
      <c r="H175" s="222">
        <v>31</v>
      </c>
      <c r="I175" s="223"/>
      <c r="J175" s="224">
        <f>ROUND(I175*H175,2)</f>
        <v>0</v>
      </c>
      <c r="K175" s="220" t="s">
        <v>170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9.0000000000000006E-05</v>
      </c>
      <c r="R175" s="227">
        <f>Q175*H175</f>
        <v>0.0027900000000000004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127</v>
      </c>
      <c r="AT175" s="229" t="s">
        <v>123</v>
      </c>
      <c r="AU175" s="229" t="s">
        <v>83</v>
      </c>
      <c r="AY175" s="17" t="s">
        <v>120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127</v>
      </c>
      <c r="BM175" s="229" t="s">
        <v>306</v>
      </c>
    </row>
    <row r="176" s="2" customFormat="1">
      <c r="A176" s="38"/>
      <c r="B176" s="39"/>
      <c r="C176" s="40"/>
      <c r="D176" s="231" t="s">
        <v>129</v>
      </c>
      <c r="E176" s="40"/>
      <c r="F176" s="232" t="s">
        <v>307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83</v>
      </c>
    </row>
    <row r="177" s="2" customFormat="1">
      <c r="A177" s="38"/>
      <c r="B177" s="39"/>
      <c r="C177" s="40"/>
      <c r="D177" s="257" t="s">
        <v>172</v>
      </c>
      <c r="E177" s="40"/>
      <c r="F177" s="258" t="s">
        <v>308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172</v>
      </c>
      <c r="AU177" s="17" t="s">
        <v>83</v>
      </c>
    </row>
    <row r="178" s="13" customFormat="1">
      <c r="A178" s="13"/>
      <c r="B178" s="236"/>
      <c r="C178" s="237"/>
      <c r="D178" s="231" t="s">
        <v>131</v>
      </c>
      <c r="E178" s="238" t="s">
        <v>1</v>
      </c>
      <c r="F178" s="239" t="s">
        <v>309</v>
      </c>
      <c r="G178" s="237"/>
      <c r="H178" s="238" t="s">
        <v>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131</v>
      </c>
      <c r="AU178" s="245" t="s">
        <v>83</v>
      </c>
      <c r="AV178" s="13" t="s">
        <v>81</v>
      </c>
      <c r="AW178" s="13" t="s">
        <v>30</v>
      </c>
      <c r="AX178" s="13" t="s">
        <v>73</v>
      </c>
      <c r="AY178" s="245" t="s">
        <v>120</v>
      </c>
    </row>
    <row r="179" s="14" customFormat="1">
      <c r="A179" s="14"/>
      <c r="B179" s="246"/>
      <c r="C179" s="247"/>
      <c r="D179" s="231" t="s">
        <v>131</v>
      </c>
      <c r="E179" s="248" t="s">
        <v>1</v>
      </c>
      <c r="F179" s="249" t="s">
        <v>310</v>
      </c>
      <c r="G179" s="247"/>
      <c r="H179" s="250">
        <v>31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131</v>
      </c>
      <c r="AU179" s="256" t="s">
        <v>83</v>
      </c>
      <c r="AV179" s="14" t="s">
        <v>83</v>
      </c>
      <c r="AW179" s="14" t="s">
        <v>30</v>
      </c>
      <c r="AX179" s="14" t="s">
        <v>81</v>
      </c>
      <c r="AY179" s="256" t="s">
        <v>120</v>
      </c>
    </row>
    <row r="180" s="2" customFormat="1" ht="16.5" customHeight="1">
      <c r="A180" s="38"/>
      <c r="B180" s="39"/>
      <c r="C180" s="218" t="s">
        <v>202</v>
      </c>
      <c r="D180" s="218" t="s">
        <v>123</v>
      </c>
      <c r="E180" s="219" t="s">
        <v>311</v>
      </c>
      <c r="F180" s="220" t="s">
        <v>312</v>
      </c>
      <c r="G180" s="221" t="s">
        <v>258</v>
      </c>
      <c r="H180" s="222">
        <v>7</v>
      </c>
      <c r="I180" s="223"/>
      <c r="J180" s="224">
        <f>ROUND(I180*H180,2)</f>
        <v>0</v>
      </c>
      <c r="K180" s="220" t="s">
        <v>170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0.00018000000000000001</v>
      </c>
      <c r="R180" s="227">
        <f>Q180*H180</f>
        <v>0.0012600000000000001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127</v>
      </c>
      <c r="AT180" s="229" t="s">
        <v>123</v>
      </c>
      <c r="AU180" s="229" t="s">
        <v>83</v>
      </c>
      <c r="AY180" s="17" t="s">
        <v>120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127</v>
      </c>
      <c r="BM180" s="229" t="s">
        <v>313</v>
      </c>
    </row>
    <row r="181" s="2" customFormat="1">
      <c r="A181" s="38"/>
      <c r="B181" s="39"/>
      <c r="C181" s="40"/>
      <c r="D181" s="231" t="s">
        <v>129</v>
      </c>
      <c r="E181" s="40"/>
      <c r="F181" s="232" t="s">
        <v>314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129</v>
      </c>
      <c r="AU181" s="17" t="s">
        <v>83</v>
      </c>
    </row>
    <row r="182" s="2" customFormat="1">
      <c r="A182" s="38"/>
      <c r="B182" s="39"/>
      <c r="C182" s="40"/>
      <c r="D182" s="257" t="s">
        <v>172</v>
      </c>
      <c r="E182" s="40"/>
      <c r="F182" s="258" t="s">
        <v>315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172</v>
      </c>
      <c r="AU182" s="17" t="s">
        <v>83</v>
      </c>
    </row>
    <row r="183" s="13" customFormat="1">
      <c r="A183" s="13"/>
      <c r="B183" s="236"/>
      <c r="C183" s="237"/>
      <c r="D183" s="231" t="s">
        <v>131</v>
      </c>
      <c r="E183" s="238" t="s">
        <v>1</v>
      </c>
      <c r="F183" s="239" t="s">
        <v>309</v>
      </c>
      <c r="G183" s="237"/>
      <c r="H183" s="238" t="s">
        <v>1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131</v>
      </c>
      <c r="AU183" s="245" t="s">
        <v>83</v>
      </c>
      <c r="AV183" s="13" t="s">
        <v>81</v>
      </c>
      <c r="AW183" s="13" t="s">
        <v>30</v>
      </c>
      <c r="AX183" s="13" t="s">
        <v>73</v>
      </c>
      <c r="AY183" s="245" t="s">
        <v>120</v>
      </c>
    </row>
    <row r="184" s="14" customFormat="1">
      <c r="A184" s="14"/>
      <c r="B184" s="246"/>
      <c r="C184" s="247"/>
      <c r="D184" s="231" t="s">
        <v>131</v>
      </c>
      <c r="E184" s="248" t="s">
        <v>1</v>
      </c>
      <c r="F184" s="249" t="s">
        <v>167</v>
      </c>
      <c r="G184" s="247"/>
      <c r="H184" s="250">
        <v>7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131</v>
      </c>
      <c r="AU184" s="256" t="s">
        <v>83</v>
      </c>
      <c r="AV184" s="14" t="s">
        <v>83</v>
      </c>
      <c r="AW184" s="14" t="s">
        <v>30</v>
      </c>
      <c r="AX184" s="14" t="s">
        <v>81</v>
      </c>
      <c r="AY184" s="256" t="s">
        <v>120</v>
      </c>
    </row>
    <row r="185" s="2" customFormat="1" ht="16.5" customHeight="1">
      <c r="A185" s="38"/>
      <c r="B185" s="39"/>
      <c r="C185" s="218" t="s">
        <v>210</v>
      </c>
      <c r="D185" s="218" t="s">
        <v>123</v>
      </c>
      <c r="E185" s="219" t="s">
        <v>316</v>
      </c>
      <c r="F185" s="220" t="s">
        <v>317</v>
      </c>
      <c r="G185" s="221" t="s">
        <v>258</v>
      </c>
      <c r="H185" s="222">
        <v>19</v>
      </c>
      <c r="I185" s="223"/>
      <c r="J185" s="224">
        <f>ROUND(I185*H185,2)</f>
        <v>0</v>
      </c>
      <c r="K185" s="220" t="s">
        <v>170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0.00036000000000000002</v>
      </c>
      <c r="R185" s="227">
        <f>Q185*H185</f>
        <v>0.0068400000000000006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127</v>
      </c>
      <c r="AT185" s="229" t="s">
        <v>123</v>
      </c>
      <c r="AU185" s="229" t="s">
        <v>83</v>
      </c>
      <c r="AY185" s="17" t="s">
        <v>120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127</v>
      </c>
      <c r="BM185" s="229" t="s">
        <v>318</v>
      </c>
    </row>
    <row r="186" s="2" customFormat="1">
      <c r="A186" s="38"/>
      <c r="B186" s="39"/>
      <c r="C186" s="40"/>
      <c r="D186" s="231" t="s">
        <v>129</v>
      </c>
      <c r="E186" s="40"/>
      <c r="F186" s="232" t="s">
        <v>319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83</v>
      </c>
    </row>
    <row r="187" s="2" customFormat="1">
      <c r="A187" s="38"/>
      <c r="B187" s="39"/>
      <c r="C187" s="40"/>
      <c r="D187" s="257" t="s">
        <v>172</v>
      </c>
      <c r="E187" s="40"/>
      <c r="F187" s="258" t="s">
        <v>320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172</v>
      </c>
      <c r="AU187" s="17" t="s">
        <v>83</v>
      </c>
    </row>
    <row r="188" s="13" customFormat="1">
      <c r="A188" s="13"/>
      <c r="B188" s="236"/>
      <c r="C188" s="237"/>
      <c r="D188" s="231" t="s">
        <v>131</v>
      </c>
      <c r="E188" s="238" t="s">
        <v>1</v>
      </c>
      <c r="F188" s="239" t="s">
        <v>309</v>
      </c>
      <c r="G188" s="237"/>
      <c r="H188" s="238" t="s">
        <v>1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131</v>
      </c>
      <c r="AU188" s="245" t="s">
        <v>83</v>
      </c>
      <c r="AV188" s="13" t="s">
        <v>81</v>
      </c>
      <c r="AW188" s="13" t="s">
        <v>30</v>
      </c>
      <c r="AX188" s="13" t="s">
        <v>73</v>
      </c>
      <c r="AY188" s="245" t="s">
        <v>120</v>
      </c>
    </row>
    <row r="189" s="14" customFormat="1">
      <c r="A189" s="14"/>
      <c r="B189" s="246"/>
      <c r="C189" s="247"/>
      <c r="D189" s="231" t="s">
        <v>131</v>
      </c>
      <c r="E189" s="248" t="s">
        <v>1</v>
      </c>
      <c r="F189" s="249" t="s">
        <v>321</v>
      </c>
      <c r="G189" s="247"/>
      <c r="H189" s="250">
        <v>19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131</v>
      </c>
      <c r="AU189" s="256" t="s">
        <v>83</v>
      </c>
      <c r="AV189" s="14" t="s">
        <v>83</v>
      </c>
      <c r="AW189" s="14" t="s">
        <v>30</v>
      </c>
      <c r="AX189" s="14" t="s">
        <v>81</v>
      </c>
      <c r="AY189" s="256" t="s">
        <v>120</v>
      </c>
    </row>
    <row r="190" s="2" customFormat="1" ht="16.5" customHeight="1">
      <c r="A190" s="38"/>
      <c r="B190" s="39"/>
      <c r="C190" s="218" t="s">
        <v>218</v>
      </c>
      <c r="D190" s="218" t="s">
        <v>123</v>
      </c>
      <c r="E190" s="219" t="s">
        <v>322</v>
      </c>
      <c r="F190" s="220" t="s">
        <v>323</v>
      </c>
      <c r="G190" s="221" t="s">
        <v>258</v>
      </c>
      <c r="H190" s="222">
        <v>6</v>
      </c>
      <c r="I190" s="223"/>
      <c r="J190" s="224">
        <f>ROUND(I190*H190,2)</f>
        <v>0</v>
      </c>
      <c r="K190" s="220" t="s">
        <v>170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0.00052999999999999998</v>
      </c>
      <c r="R190" s="227">
        <f>Q190*H190</f>
        <v>0.0031799999999999997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127</v>
      </c>
      <c r="AT190" s="229" t="s">
        <v>123</v>
      </c>
      <c r="AU190" s="229" t="s">
        <v>83</v>
      </c>
      <c r="AY190" s="17" t="s">
        <v>120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127</v>
      </c>
      <c r="BM190" s="229" t="s">
        <v>324</v>
      </c>
    </row>
    <row r="191" s="2" customFormat="1">
      <c r="A191" s="38"/>
      <c r="B191" s="39"/>
      <c r="C191" s="40"/>
      <c r="D191" s="231" t="s">
        <v>129</v>
      </c>
      <c r="E191" s="40"/>
      <c r="F191" s="232" t="s">
        <v>325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83</v>
      </c>
    </row>
    <row r="192" s="2" customFormat="1">
      <c r="A192" s="38"/>
      <c r="B192" s="39"/>
      <c r="C192" s="40"/>
      <c r="D192" s="257" t="s">
        <v>172</v>
      </c>
      <c r="E192" s="40"/>
      <c r="F192" s="258" t="s">
        <v>326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172</v>
      </c>
      <c r="AU192" s="17" t="s">
        <v>83</v>
      </c>
    </row>
    <row r="193" s="13" customFormat="1">
      <c r="A193" s="13"/>
      <c r="B193" s="236"/>
      <c r="C193" s="237"/>
      <c r="D193" s="231" t="s">
        <v>131</v>
      </c>
      <c r="E193" s="238" t="s">
        <v>1</v>
      </c>
      <c r="F193" s="239" t="s">
        <v>309</v>
      </c>
      <c r="G193" s="237"/>
      <c r="H193" s="238" t="s">
        <v>1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131</v>
      </c>
      <c r="AU193" s="245" t="s">
        <v>83</v>
      </c>
      <c r="AV193" s="13" t="s">
        <v>81</v>
      </c>
      <c r="AW193" s="13" t="s">
        <v>30</v>
      </c>
      <c r="AX193" s="13" t="s">
        <v>73</v>
      </c>
      <c r="AY193" s="245" t="s">
        <v>120</v>
      </c>
    </row>
    <row r="194" s="14" customFormat="1">
      <c r="A194" s="14"/>
      <c r="B194" s="246"/>
      <c r="C194" s="247"/>
      <c r="D194" s="231" t="s">
        <v>131</v>
      </c>
      <c r="E194" s="248" t="s">
        <v>1</v>
      </c>
      <c r="F194" s="249" t="s">
        <v>160</v>
      </c>
      <c r="G194" s="247"/>
      <c r="H194" s="250">
        <v>6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131</v>
      </c>
      <c r="AU194" s="256" t="s">
        <v>83</v>
      </c>
      <c r="AV194" s="14" t="s">
        <v>83</v>
      </c>
      <c r="AW194" s="14" t="s">
        <v>30</v>
      </c>
      <c r="AX194" s="14" t="s">
        <v>81</v>
      </c>
      <c r="AY194" s="256" t="s">
        <v>120</v>
      </c>
    </row>
    <row r="195" s="2" customFormat="1" ht="24.15" customHeight="1">
      <c r="A195" s="38"/>
      <c r="B195" s="39"/>
      <c r="C195" s="218" t="s">
        <v>228</v>
      </c>
      <c r="D195" s="218" t="s">
        <v>123</v>
      </c>
      <c r="E195" s="219" t="s">
        <v>327</v>
      </c>
      <c r="F195" s="220" t="s">
        <v>328</v>
      </c>
      <c r="G195" s="221" t="s">
        <v>276</v>
      </c>
      <c r="H195" s="222">
        <v>24</v>
      </c>
      <c r="I195" s="223"/>
      <c r="J195" s="224">
        <f>ROUND(I195*H195,2)</f>
        <v>0</v>
      </c>
      <c r="K195" s="220" t="s">
        <v>170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127</v>
      </c>
      <c r="AT195" s="229" t="s">
        <v>123</v>
      </c>
      <c r="AU195" s="229" t="s">
        <v>83</v>
      </c>
      <c r="AY195" s="17" t="s">
        <v>120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127</v>
      </c>
      <c r="BM195" s="229" t="s">
        <v>329</v>
      </c>
    </row>
    <row r="196" s="2" customFormat="1">
      <c r="A196" s="38"/>
      <c r="B196" s="39"/>
      <c r="C196" s="40"/>
      <c r="D196" s="231" t="s">
        <v>129</v>
      </c>
      <c r="E196" s="40"/>
      <c r="F196" s="232" t="s">
        <v>330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129</v>
      </c>
      <c r="AU196" s="17" t="s">
        <v>83</v>
      </c>
    </row>
    <row r="197" s="2" customFormat="1">
      <c r="A197" s="38"/>
      <c r="B197" s="39"/>
      <c r="C197" s="40"/>
      <c r="D197" s="257" t="s">
        <v>172</v>
      </c>
      <c r="E197" s="40"/>
      <c r="F197" s="258" t="s">
        <v>331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172</v>
      </c>
      <c r="AU197" s="17" t="s">
        <v>83</v>
      </c>
    </row>
    <row r="198" s="13" customFormat="1">
      <c r="A198" s="13"/>
      <c r="B198" s="236"/>
      <c r="C198" s="237"/>
      <c r="D198" s="231" t="s">
        <v>131</v>
      </c>
      <c r="E198" s="238" t="s">
        <v>1</v>
      </c>
      <c r="F198" s="239" t="s">
        <v>332</v>
      </c>
      <c r="G198" s="237"/>
      <c r="H198" s="238" t="s">
        <v>1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131</v>
      </c>
      <c r="AU198" s="245" t="s">
        <v>83</v>
      </c>
      <c r="AV198" s="13" t="s">
        <v>81</v>
      </c>
      <c r="AW198" s="13" t="s">
        <v>30</v>
      </c>
      <c r="AX198" s="13" t="s">
        <v>73</v>
      </c>
      <c r="AY198" s="245" t="s">
        <v>120</v>
      </c>
    </row>
    <row r="199" s="14" customFormat="1">
      <c r="A199" s="14"/>
      <c r="B199" s="246"/>
      <c r="C199" s="247"/>
      <c r="D199" s="231" t="s">
        <v>131</v>
      </c>
      <c r="E199" s="248" t="s">
        <v>1</v>
      </c>
      <c r="F199" s="249" t="s">
        <v>333</v>
      </c>
      <c r="G199" s="247"/>
      <c r="H199" s="250">
        <v>8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131</v>
      </c>
      <c r="AU199" s="256" t="s">
        <v>83</v>
      </c>
      <c r="AV199" s="14" t="s">
        <v>83</v>
      </c>
      <c r="AW199" s="14" t="s">
        <v>30</v>
      </c>
      <c r="AX199" s="14" t="s">
        <v>73</v>
      </c>
      <c r="AY199" s="256" t="s">
        <v>120</v>
      </c>
    </row>
    <row r="200" s="14" customFormat="1">
      <c r="A200" s="14"/>
      <c r="B200" s="246"/>
      <c r="C200" s="247"/>
      <c r="D200" s="231" t="s">
        <v>131</v>
      </c>
      <c r="E200" s="248" t="s">
        <v>1</v>
      </c>
      <c r="F200" s="249" t="s">
        <v>334</v>
      </c>
      <c r="G200" s="247"/>
      <c r="H200" s="250">
        <v>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131</v>
      </c>
      <c r="AU200" s="256" t="s">
        <v>83</v>
      </c>
      <c r="AV200" s="14" t="s">
        <v>83</v>
      </c>
      <c r="AW200" s="14" t="s">
        <v>30</v>
      </c>
      <c r="AX200" s="14" t="s">
        <v>73</v>
      </c>
      <c r="AY200" s="256" t="s">
        <v>120</v>
      </c>
    </row>
    <row r="201" s="14" customFormat="1">
      <c r="A201" s="14"/>
      <c r="B201" s="246"/>
      <c r="C201" s="247"/>
      <c r="D201" s="231" t="s">
        <v>131</v>
      </c>
      <c r="E201" s="248" t="s">
        <v>1</v>
      </c>
      <c r="F201" s="249" t="s">
        <v>335</v>
      </c>
      <c r="G201" s="247"/>
      <c r="H201" s="250">
        <v>8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131</v>
      </c>
      <c r="AU201" s="256" t="s">
        <v>83</v>
      </c>
      <c r="AV201" s="14" t="s">
        <v>83</v>
      </c>
      <c r="AW201" s="14" t="s">
        <v>30</v>
      </c>
      <c r="AX201" s="14" t="s">
        <v>73</v>
      </c>
      <c r="AY201" s="256" t="s">
        <v>120</v>
      </c>
    </row>
    <row r="202" s="15" customFormat="1">
      <c r="A202" s="15"/>
      <c r="B202" s="264"/>
      <c r="C202" s="265"/>
      <c r="D202" s="231" t="s">
        <v>131</v>
      </c>
      <c r="E202" s="266" t="s">
        <v>1</v>
      </c>
      <c r="F202" s="267" t="s">
        <v>336</v>
      </c>
      <c r="G202" s="265"/>
      <c r="H202" s="268">
        <v>24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4" t="s">
        <v>131</v>
      </c>
      <c r="AU202" s="274" t="s">
        <v>83</v>
      </c>
      <c r="AV202" s="15" t="s">
        <v>127</v>
      </c>
      <c r="AW202" s="15" t="s">
        <v>30</v>
      </c>
      <c r="AX202" s="15" t="s">
        <v>81</v>
      </c>
      <c r="AY202" s="274" t="s">
        <v>120</v>
      </c>
    </row>
    <row r="203" s="2" customFormat="1" ht="24.15" customHeight="1">
      <c r="A203" s="38"/>
      <c r="B203" s="39"/>
      <c r="C203" s="218" t="s">
        <v>8</v>
      </c>
      <c r="D203" s="218" t="s">
        <v>123</v>
      </c>
      <c r="E203" s="219" t="s">
        <v>337</v>
      </c>
      <c r="F203" s="220" t="s">
        <v>338</v>
      </c>
      <c r="G203" s="221" t="s">
        <v>258</v>
      </c>
      <c r="H203" s="222">
        <v>115</v>
      </c>
      <c r="I203" s="223"/>
      <c r="J203" s="224">
        <f>ROUND(I203*H203,2)</f>
        <v>0</v>
      </c>
      <c r="K203" s="220" t="s">
        <v>170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127</v>
      </c>
      <c r="AT203" s="229" t="s">
        <v>123</v>
      </c>
      <c r="AU203" s="229" t="s">
        <v>83</v>
      </c>
      <c r="AY203" s="17" t="s">
        <v>120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127</v>
      </c>
      <c r="BM203" s="229" t="s">
        <v>339</v>
      </c>
    </row>
    <row r="204" s="2" customFormat="1">
      <c r="A204" s="38"/>
      <c r="B204" s="39"/>
      <c r="C204" s="40"/>
      <c r="D204" s="231" t="s">
        <v>129</v>
      </c>
      <c r="E204" s="40"/>
      <c r="F204" s="232" t="s">
        <v>340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83</v>
      </c>
    </row>
    <row r="205" s="2" customFormat="1">
      <c r="A205" s="38"/>
      <c r="B205" s="39"/>
      <c r="C205" s="40"/>
      <c r="D205" s="257" t="s">
        <v>172</v>
      </c>
      <c r="E205" s="40"/>
      <c r="F205" s="258" t="s">
        <v>341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172</v>
      </c>
      <c r="AU205" s="17" t="s">
        <v>83</v>
      </c>
    </row>
    <row r="206" s="13" customFormat="1">
      <c r="A206" s="13"/>
      <c r="B206" s="236"/>
      <c r="C206" s="237"/>
      <c r="D206" s="231" t="s">
        <v>131</v>
      </c>
      <c r="E206" s="238" t="s">
        <v>1</v>
      </c>
      <c r="F206" s="239" t="s">
        <v>254</v>
      </c>
      <c r="G206" s="237"/>
      <c r="H206" s="238" t="s">
        <v>1</v>
      </c>
      <c r="I206" s="240"/>
      <c r="J206" s="237"/>
      <c r="K206" s="237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131</v>
      </c>
      <c r="AU206" s="245" t="s">
        <v>83</v>
      </c>
      <c r="AV206" s="13" t="s">
        <v>81</v>
      </c>
      <c r="AW206" s="13" t="s">
        <v>30</v>
      </c>
      <c r="AX206" s="13" t="s">
        <v>73</v>
      </c>
      <c r="AY206" s="245" t="s">
        <v>120</v>
      </c>
    </row>
    <row r="207" s="14" customFormat="1">
      <c r="A207" s="14"/>
      <c r="B207" s="246"/>
      <c r="C207" s="247"/>
      <c r="D207" s="231" t="s">
        <v>131</v>
      </c>
      <c r="E207" s="248" t="s">
        <v>1</v>
      </c>
      <c r="F207" s="249" t="s">
        <v>263</v>
      </c>
      <c r="G207" s="247"/>
      <c r="H207" s="250">
        <v>115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131</v>
      </c>
      <c r="AU207" s="256" t="s">
        <v>83</v>
      </c>
      <c r="AV207" s="14" t="s">
        <v>83</v>
      </c>
      <c r="AW207" s="14" t="s">
        <v>30</v>
      </c>
      <c r="AX207" s="14" t="s">
        <v>81</v>
      </c>
      <c r="AY207" s="256" t="s">
        <v>120</v>
      </c>
    </row>
    <row r="208" s="2" customFormat="1" ht="24.15" customHeight="1">
      <c r="A208" s="38"/>
      <c r="B208" s="39"/>
      <c r="C208" s="218" t="s">
        <v>342</v>
      </c>
      <c r="D208" s="218" t="s">
        <v>123</v>
      </c>
      <c r="E208" s="219" t="s">
        <v>343</v>
      </c>
      <c r="F208" s="220" t="s">
        <v>344</v>
      </c>
      <c r="G208" s="221" t="s">
        <v>258</v>
      </c>
      <c r="H208" s="222">
        <v>7</v>
      </c>
      <c r="I208" s="223"/>
      <c r="J208" s="224">
        <f>ROUND(I208*H208,2)</f>
        <v>0</v>
      </c>
      <c r="K208" s="220" t="s">
        <v>170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127</v>
      </c>
      <c r="AT208" s="229" t="s">
        <v>123</v>
      </c>
      <c r="AU208" s="229" t="s">
        <v>83</v>
      </c>
      <c r="AY208" s="17" t="s">
        <v>120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127</v>
      </c>
      <c r="BM208" s="229" t="s">
        <v>345</v>
      </c>
    </row>
    <row r="209" s="2" customFormat="1">
      <c r="A209" s="38"/>
      <c r="B209" s="39"/>
      <c r="C209" s="40"/>
      <c r="D209" s="231" t="s">
        <v>129</v>
      </c>
      <c r="E209" s="40"/>
      <c r="F209" s="232" t="s">
        <v>346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129</v>
      </c>
      <c r="AU209" s="17" t="s">
        <v>83</v>
      </c>
    </row>
    <row r="210" s="2" customFormat="1">
      <c r="A210" s="38"/>
      <c r="B210" s="39"/>
      <c r="C210" s="40"/>
      <c r="D210" s="257" t="s">
        <v>172</v>
      </c>
      <c r="E210" s="40"/>
      <c r="F210" s="258" t="s">
        <v>347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172</v>
      </c>
      <c r="AU210" s="17" t="s">
        <v>83</v>
      </c>
    </row>
    <row r="211" s="13" customFormat="1">
      <c r="A211" s="13"/>
      <c r="B211" s="236"/>
      <c r="C211" s="237"/>
      <c r="D211" s="231" t="s">
        <v>131</v>
      </c>
      <c r="E211" s="238" t="s">
        <v>1</v>
      </c>
      <c r="F211" s="239" t="s">
        <v>254</v>
      </c>
      <c r="G211" s="237"/>
      <c r="H211" s="238" t="s">
        <v>1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131</v>
      </c>
      <c r="AU211" s="245" t="s">
        <v>83</v>
      </c>
      <c r="AV211" s="13" t="s">
        <v>81</v>
      </c>
      <c r="AW211" s="13" t="s">
        <v>30</v>
      </c>
      <c r="AX211" s="13" t="s">
        <v>73</v>
      </c>
      <c r="AY211" s="245" t="s">
        <v>120</v>
      </c>
    </row>
    <row r="212" s="14" customFormat="1">
      <c r="A212" s="14"/>
      <c r="B212" s="246"/>
      <c r="C212" s="247"/>
      <c r="D212" s="231" t="s">
        <v>131</v>
      </c>
      <c r="E212" s="248" t="s">
        <v>1</v>
      </c>
      <c r="F212" s="249" t="s">
        <v>167</v>
      </c>
      <c r="G212" s="247"/>
      <c r="H212" s="250">
        <v>7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131</v>
      </c>
      <c r="AU212" s="256" t="s">
        <v>83</v>
      </c>
      <c r="AV212" s="14" t="s">
        <v>83</v>
      </c>
      <c r="AW212" s="14" t="s">
        <v>30</v>
      </c>
      <c r="AX212" s="14" t="s">
        <v>81</v>
      </c>
      <c r="AY212" s="256" t="s">
        <v>120</v>
      </c>
    </row>
    <row r="213" s="2" customFormat="1" ht="24.15" customHeight="1">
      <c r="A213" s="38"/>
      <c r="B213" s="39"/>
      <c r="C213" s="218" t="s">
        <v>348</v>
      </c>
      <c r="D213" s="218" t="s">
        <v>123</v>
      </c>
      <c r="E213" s="219" t="s">
        <v>349</v>
      </c>
      <c r="F213" s="220" t="s">
        <v>350</v>
      </c>
      <c r="G213" s="221" t="s">
        <v>258</v>
      </c>
      <c r="H213" s="222">
        <v>1</v>
      </c>
      <c r="I213" s="223"/>
      <c r="J213" s="224">
        <f>ROUND(I213*H213,2)</f>
        <v>0</v>
      </c>
      <c r="K213" s="220" t="s">
        <v>170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127</v>
      </c>
      <c r="AT213" s="229" t="s">
        <v>123</v>
      </c>
      <c r="AU213" s="229" t="s">
        <v>83</v>
      </c>
      <c r="AY213" s="17" t="s">
        <v>120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127</v>
      </c>
      <c r="BM213" s="229" t="s">
        <v>351</v>
      </c>
    </row>
    <row r="214" s="2" customFormat="1">
      <c r="A214" s="38"/>
      <c r="B214" s="39"/>
      <c r="C214" s="40"/>
      <c r="D214" s="231" t="s">
        <v>129</v>
      </c>
      <c r="E214" s="40"/>
      <c r="F214" s="232" t="s">
        <v>352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83</v>
      </c>
    </row>
    <row r="215" s="2" customFormat="1">
      <c r="A215" s="38"/>
      <c r="B215" s="39"/>
      <c r="C215" s="40"/>
      <c r="D215" s="257" t="s">
        <v>172</v>
      </c>
      <c r="E215" s="40"/>
      <c r="F215" s="258" t="s">
        <v>353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172</v>
      </c>
      <c r="AU215" s="17" t="s">
        <v>83</v>
      </c>
    </row>
    <row r="216" s="13" customFormat="1">
      <c r="A216" s="13"/>
      <c r="B216" s="236"/>
      <c r="C216" s="237"/>
      <c r="D216" s="231" t="s">
        <v>131</v>
      </c>
      <c r="E216" s="238" t="s">
        <v>1</v>
      </c>
      <c r="F216" s="239" t="s">
        <v>254</v>
      </c>
      <c r="G216" s="237"/>
      <c r="H216" s="238" t="s">
        <v>1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131</v>
      </c>
      <c r="AU216" s="245" t="s">
        <v>83</v>
      </c>
      <c r="AV216" s="13" t="s">
        <v>81</v>
      </c>
      <c r="AW216" s="13" t="s">
        <v>30</v>
      </c>
      <c r="AX216" s="13" t="s">
        <v>73</v>
      </c>
      <c r="AY216" s="245" t="s">
        <v>120</v>
      </c>
    </row>
    <row r="217" s="14" customFormat="1">
      <c r="A217" s="14"/>
      <c r="B217" s="246"/>
      <c r="C217" s="247"/>
      <c r="D217" s="231" t="s">
        <v>131</v>
      </c>
      <c r="E217" s="248" t="s">
        <v>1</v>
      </c>
      <c r="F217" s="249" t="s">
        <v>81</v>
      </c>
      <c r="G217" s="247"/>
      <c r="H217" s="250">
        <v>1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131</v>
      </c>
      <c r="AU217" s="256" t="s">
        <v>83</v>
      </c>
      <c r="AV217" s="14" t="s">
        <v>83</v>
      </c>
      <c r="AW217" s="14" t="s">
        <v>30</v>
      </c>
      <c r="AX217" s="14" t="s">
        <v>81</v>
      </c>
      <c r="AY217" s="256" t="s">
        <v>120</v>
      </c>
    </row>
    <row r="218" s="2" customFormat="1" ht="33" customHeight="1">
      <c r="A218" s="38"/>
      <c r="B218" s="39"/>
      <c r="C218" s="218" t="s">
        <v>354</v>
      </c>
      <c r="D218" s="218" t="s">
        <v>123</v>
      </c>
      <c r="E218" s="219" t="s">
        <v>355</v>
      </c>
      <c r="F218" s="220" t="s">
        <v>356</v>
      </c>
      <c r="G218" s="221" t="s">
        <v>258</v>
      </c>
      <c r="H218" s="222">
        <v>115</v>
      </c>
      <c r="I218" s="223"/>
      <c r="J218" s="224">
        <f>ROUND(I218*H218,2)</f>
        <v>0</v>
      </c>
      <c r="K218" s="220" t="s">
        <v>170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127</v>
      </c>
      <c r="AT218" s="229" t="s">
        <v>123</v>
      </c>
      <c r="AU218" s="229" t="s">
        <v>83</v>
      </c>
      <c r="AY218" s="17" t="s">
        <v>120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127</v>
      </c>
      <c r="BM218" s="229" t="s">
        <v>357</v>
      </c>
    </row>
    <row r="219" s="2" customFormat="1">
      <c r="A219" s="38"/>
      <c r="B219" s="39"/>
      <c r="C219" s="40"/>
      <c r="D219" s="231" t="s">
        <v>129</v>
      </c>
      <c r="E219" s="40"/>
      <c r="F219" s="232" t="s">
        <v>358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83</v>
      </c>
    </row>
    <row r="220" s="2" customFormat="1">
      <c r="A220" s="38"/>
      <c r="B220" s="39"/>
      <c r="C220" s="40"/>
      <c r="D220" s="257" t="s">
        <v>172</v>
      </c>
      <c r="E220" s="40"/>
      <c r="F220" s="258" t="s">
        <v>359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172</v>
      </c>
      <c r="AU220" s="17" t="s">
        <v>83</v>
      </c>
    </row>
    <row r="221" s="2" customFormat="1" ht="33" customHeight="1">
      <c r="A221" s="38"/>
      <c r="B221" s="39"/>
      <c r="C221" s="218" t="s">
        <v>321</v>
      </c>
      <c r="D221" s="218" t="s">
        <v>123</v>
      </c>
      <c r="E221" s="219" t="s">
        <v>360</v>
      </c>
      <c r="F221" s="220" t="s">
        <v>361</v>
      </c>
      <c r="G221" s="221" t="s">
        <v>258</v>
      </c>
      <c r="H221" s="222">
        <v>7</v>
      </c>
      <c r="I221" s="223"/>
      <c r="J221" s="224">
        <f>ROUND(I221*H221,2)</f>
        <v>0</v>
      </c>
      <c r="K221" s="220" t="s">
        <v>170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127</v>
      </c>
      <c r="AT221" s="229" t="s">
        <v>123</v>
      </c>
      <c r="AU221" s="229" t="s">
        <v>83</v>
      </c>
      <c r="AY221" s="17" t="s">
        <v>120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127</v>
      </c>
      <c r="BM221" s="229" t="s">
        <v>362</v>
      </c>
    </row>
    <row r="222" s="2" customFormat="1">
      <c r="A222" s="38"/>
      <c r="B222" s="39"/>
      <c r="C222" s="40"/>
      <c r="D222" s="231" t="s">
        <v>129</v>
      </c>
      <c r="E222" s="40"/>
      <c r="F222" s="232" t="s">
        <v>363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129</v>
      </c>
      <c r="AU222" s="17" t="s">
        <v>83</v>
      </c>
    </row>
    <row r="223" s="2" customFormat="1">
      <c r="A223" s="38"/>
      <c r="B223" s="39"/>
      <c r="C223" s="40"/>
      <c r="D223" s="257" t="s">
        <v>172</v>
      </c>
      <c r="E223" s="40"/>
      <c r="F223" s="258" t="s">
        <v>364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172</v>
      </c>
      <c r="AU223" s="17" t="s">
        <v>83</v>
      </c>
    </row>
    <row r="224" s="2" customFormat="1" ht="33" customHeight="1">
      <c r="A224" s="38"/>
      <c r="B224" s="39"/>
      <c r="C224" s="218" t="s">
        <v>365</v>
      </c>
      <c r="D224" s="218" t="s">
        <v>123</v>
      </c>
      <c r="E224" s="219" t="s">
        <v>366</v>
      </c>
      <c r="F224" s="220" t="s">
        <v>367</v>
      </c>
      <c r="G224" s="221" t="s">
        <v>258</v>
      </c>
      <c r="H224" s="222">
        <v>1</v>
      </c>
      <c r="I224" s="223"/>
      <c r="J224" s="224">
        <f>ROUND(I224*H224,2)</f>
        <v>0</v>
      </c>
      <c r="K224" s="220" t="s">
        <v>170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127</v>
      </c>
      <c r="AT224" s="229" t="s">
        <v>123</v>
      </c>
      <c r="AU224" s="229" t="s">
        <v>83</v>
      </c>
      <c r="AY224" s="17" t="s">
        <v>120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127</v>
      </c>
      <c r="BM224" s="229" t="s">
        <v>368</v>
      </c>
    </row>
    <row r="225" s="2" customFormat="1">
      <c r="A225" s="38"/>
      <c r="B225" s="39"/>
      <c r="C225" s="40"/>
      <c r="D225" s="231" t="s">
        <v>129</v>
      </c>
      <c r="E225" s="40"/>
      <c r="F225" s="232" t="s">
        <v>369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83</v>
      </c>
    </row>
    <row r="226" s="2" customFormat="1">
      <c r="A226" s="38"/>
      <c r="B226" s="39"/>
      <c r="C226" s="40"/>
      <c r="D226" s="257" t="s">
        <v>172</v>
      </c>
      <c r="E226" s="40"/>
      <c r="F226" s="258" t="s">
        <v>370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172</v>
      </c>
      <c r="AU226" s="17" t="s">
        <v>83</v>
      </c>
    </row>
    <row r="227" s="2" customFormat="1" ht="24.15" customHeight="1">
      <c r="A227" s="38"/>
      <c r="B227" s="39"/>
      <c r="C227" s="218" t="s">
        <v>7</v>
      </c>
      <c r="D227" s="218" t="s">
        <v>123</v>
      </c>
      <c r="E227" s="219" t="s">
        <v>371</v>
      </c>
      <c r="F227" s="220" t="s">
        <v>372</v>
      </c>
      <c r="G227" s="221" t="s">
        <v>276</v>
      </c>
      <c r="H227" s="222">
        <v>740.29999999999995</v>
      </c>
      <c r="I227" s="223"/>
      <c r="J227" s="224">
        <f>ROUND(I227*H227,2)</f>
        <v>0</v>
      </c>
      <c r="K227" s="220" t="s">
        <v>170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127</v>
      </c>
      <c r="AT227" s="229" t="s">
        <v>123</v>
      </c>
      <c r="AU227" s="229" t="s">
        <v>83</v>
      </c>
      <c r="AY227" s="17" t="s">
        <v>120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127</v>
      </c>
      <c r="BM227" s="229" t="s">
        <v>373</v>
      </c>
    </row>
    <row r="228" s="2" customFormat="1">
      <c r="A228" s="38"/>
      <c r="B228" s="39"/>
      <c r="C228" s="40"/>
      <c r="D228" s="231" t="s">
        <v>129</v>
      </c>
      <c r="E228" s="40"/>
      <c r="F228" s="232" t="s">
        <v>374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83</v>
      </c>
    </row>
    <row r="229" s="2" customFormat="1">
      <c r="A229" s="38"/>
      <c r="B229" s="39"/>
      <c r="C229" s="40"/>
      <c r="D229" s="257" t="s">
        <v>172</v>
      </c>
      <c r="E229" s="40"/>
      <c r="F229" s="258" t="s">
        <v>375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172</v>
      </c>
      <c r="AU229" s="17" t="s">
        <v>83</v>
      </c>
    </row>
    <row r="230" s="14" customFormat="1">
      <c r="A230" s="14"/>
      <c r="B230" s="246"/>
      <c r="C230" s="247"/>
      <c r="D230" s="231" t="s">
        <v>131</v>
      </c>
      <c r="E230" s="248" t="s">
        <v>1</v>
      </c>
      <c r="F230" s="249" t="s">
        <v>237</v>
      </c>
      <c r="G230" s="247"/>
      <c r="H230" s="250">
        <v>740.29999999999995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131</v>
      </c>
      <c r="AU230" s="256" t="s">
        <v>83</v>
      </c>
      <c r="AV230" s="14" t="s">
        <v>83</v>
      </c>
      <c r="AW230" s="14" t="s">
        <v>30</v>
      </c>
      <c r="AX230" s="14" t="s">
        <v>81</v>
      </c>
      <c r="AY230" s="256" t="s">
        <v>120</v>
      </c>
    </row>
    <row r="231" s="2" customFormat="1" ht="24.15" customHeight="1">
      <c r="A231" s="38"/>
      <c r="B231" s="39"/>
      <c r="C231" s="218" t="s">
        <v>376</v>
      </c>
      <c r="D231" s="218" t="s">
        <v>123</v>
      </c>
      <c r="E231" s="219" t="s">
        <v>377</v>
      </c>
      <c r="F231" s="220" t="s">
        <v>378</v>
      </c>
      <c r="G231" s="221" t="s">
        <v>276</v>
      </c>
      <c r="H231" s="222">
        <v>1421.0999999999999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127</v>
      </c>
      <c r="AT231" s="229" t="s">
        <v>123</v>
      </c>
      <c r="AU231" s="229" t="s">
        <v>83</v>
      </c>
      <c r="AY231" s="17" t="s">
        <v>120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127</v>
      </c>
      <c r="BM231" s="229" t="s">
        <v>379</v>
      </c>
    </row>
    <row r="232" s="2" customFormat="1">
      <c r="A232" s="38"/>
      <c r="B232" s="39"/>
      <c r="C232" s="40"/>
      <c r="D232" s="231" t="s">
        <v>129</v>
      </c>
      <c r="E232" s="40"/>
      <c r="F232" s="232" t="s">
        <v>378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83</v>
      </c>
    </row>
    <row r="233" s="14" customFormat="1">
      <c r="A233" s="14"/>
      <c r="B233" s="246"/>
      <c r="C233" s="247"/>
      <c r="D233" s="231" t="s">
        <v>131</v>
      </c>
      <c r="E233" s="248" t="s">
        <v>1</v>
      </c>
      <c r="F233" s="249" t="s">
        <v>233</v>
      </c>
      <c r="G233" s="247"/>
      <c r="H233" s="250">
        <v>1421.0999999999999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131</v>
      </c>
      <c r="AU233" s="256" t="s">
        <v>83</v>
      </c>
      <c r="AV233" s="14" t="s">
        <v>83</v>
      </c>
      <c r="AW233" s="14" t="s">
        <v>30</v>
      </c>
      <c r="AX233" s="14" t="s">
        <v>81</v>
      </c>
      <c r="AY233" s="256" t="s">
        <v>120</v>
      </c>
    </row>
    <row r="234" s="2" customFormat="1" ht="21.75" customHeight="1">
      <c r="A234" s="38"/>
      <c r="B234" s="39"/>
      <c r="C234" s="218" t="s">
        <v>380</v>
      </c>
      <c r="D234" s="218" t="s">
        <v>123</v>
      </c>
      <c r="E234" s="219" t="s">
        <v>381</v>
      </c>
      <c r="F234" s="220" t="s">
        <v>382</v>
      </c>
      <c r="G234" s="221" t="s">
        <v>258</v>
      </c>
      <c r="H234" s="222">
        <v>31</v>
      </c>
      <c r="I234" s="223"/>
      <c r="J234" s="224">
        <f>ROUND(I234*H234,2)</f>
        <v>0</v>
      </c>
      <c r="K234" s="220" t="s">
        <v>170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127</v>
      </c>
      <c r="AT234" s="229" t="s">
        <v>123</v>
      </c>
      <c r="AU234" s="229" t="s">
        <v>83</v>
      </c>
      <c r="AY234" s="17" t="s">
        <v>120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127</v>
      </c>
      <c r="BM234" s="229" t="s">
        <v>383</v>
      </c>
    </row>
    <row r="235" s="2" customFormat="1">
      <c r="A235" s="38"/>
      <c r="B235" s="39"/>
      <c r="C235" s="40"/>
      <c r="D235" s="231" t="s">
        <v>129</v>
      </c>
      <c r="E235" s="40"/>
      <c r="F235" s="232" t="s">
        <v>384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83</v>
      </c>
    </row>
    <row r="236" s="2" customFormat="1">
      <c r="A236" s="38"/>
      <c r="B236" s="39"/>
      <c r="C236" s="40"/>
      <c r="D236" s="257" t="s">
        <v>172</v>
      </c>
      <c r="E236" s="40"/>
      <c r="F236" s="258" t="s">
        <v>385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172</v>
      </c>
      <c r="AU236" s="17" t="s">
        <v>83</v>
      </c>
    </row>
    <row r="237" s="13" customFormat="1">
      <c r="A237" s="13"/>
      <c r="B237" s="236"/>
      <c r="C237" s="237"/>
      <c r="D237" s="231" t="s">
        <v>131</v>
      </c>
      <c r="E237" s="238" t="s">
        <v>1</v>
      </c>
      <c r="F237" s="239" t="s">
        <v>254</v>
      </c>
      <c r="G237" s="237"/>
      <c r="H237" s="238" t="s">
        <v>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131</v>
      </c>
      <c r="AU237" s="245" t="s">
        <v>83</v>
      </c>
      <c r="AV237" s="13" t="s">
        <v>81</v>
      </c>
      <c r="AW237" s="13" t="s">
        <v>30</v>
      </c>
      <c r="AX237" s="13" t="s">
        <v>73</v>
      </c>
      <c r="AY237" s="245" t="s">
        <v>120</v>
      </c>
    </row>
    <row r="238" s="14" customFormat="1">
      <c r="A238" s="14"/>
      <c r="B238" s="246"/>
      <c r="C238" s="247"/>
      <c r="D238" s="231" t="s">
        <v>131</v>
      </c>
      <c r="E238" s="248" t="s">
        <v>1</v>
      </c>
      <c r="F238" s="249" t="s">
        <v>310</v>
      </c>
      <c r="G238" s="247"/>
      <c r="H238" s="250">
        <v>31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131</v>
      </c>
      <c r="AU238" s="256" t="s">
        <v>83</v>
      </c>
      <c r="AV238" s="14" t="s">
        <v>83</v>
      </c>
      <c r="AW238" s="14" t="s">
        <v>30</v>
      </c>
      <c r="AX238" s="14" t="s">
        <v>81</v>
      </c>
      <c r="AY238" s="256" t="s">
        <v>120</v>
      </c>
    </row>
    <row r="239" s="2" customFormat="1" ht="24.15" customHeight="1">
      <c r="A239" s="38"/>
      <c r="B239" s="39"/>
      <c r="C239" s="218" t="s">
        <v>386</v>
      </c>
      <c r="D239" s="218" t="s">
        <v>123</v>
      </c>
      <c r="E239" s="219" t="s">
        <v>387</v>
      </c>
      <c r="F239" s="220" t="s">
        <v>388</v>
      </c>
      <c r="G239" s="221" t="s">
        <v>258</v>
      </c>
      <c r="H239" s="222">
        <v>7</v>
      </c>
      <c r="I239" s="223"/>
      <c r="J239" s="224">
        <f>ROUND(I239*H239,2)</f>
        <v>0</v>
      </c>
      <c r="K239" s="220" t="s">
        <v>170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127</v>
      </c>
      <c r="AT239" s="229" t="s">
        <v>123</v>
      </c>
      <c r="AU239" s="229" t="s">
        <v>83</v>
      </c>
      <c r="AY239" s="17" t="s">
        <v>120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127</v>
      </c>
      <c r="BM239" s="229" t="s">
        <v>389</v>
      </c>
    </row>
    <row r="240" s="2" customFormat="1">
      <c r="A240" s="38"/>
      <c r="B240" s="39"/>
      <c r="C240" s="40"/>
      <c r="D240" s="231" t="s">
        <v>129</v>
      </c>
      <c r="E240" s="40"/>
      <c r="F240" s="232" t="s">
        <v>390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129</v>
      </c>
      <c r="AU240" s="17" t="s">
        <v>83</v>
      </c>
    </row>
    <row r="241" s="2" customFormat="1">
      <c r="A241" s="38"/>
      <c r="B241" s="39"/>
      <c r="C241" s="40"/>
      <c r="D241" s="257" t="s">
        <v>172</v>
      </c>
      <c r="E241" s="40"/>
      <c r="F241" s="258" t="s">
        <v>391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172</v>
      </c>
      <c r="AU241" s="17" t="s">
        <v>83</v>
      </c>
    </row>
    <row r="242" s="13" customFormat="1">
      <c r="A242" s="13"/>
      <c r="B242" s="236"/>
      <c r="C242" s="237"/>
      <c r="D242" s="231" t="s">
        <v>131</v>
      </c>
      <c r="E242" s="238" t="s">
        <v>1</v>
      </c>
      <c r="F242" s="239" t="s">
        <v>254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131</v>
      </c>
      <c r="AU242" s="245" t="s">
        <v>83</v>
      </c>
      <c r="AV242" s="13" t="s">
        <v>81</v>
      </c>
      <c r="AW242" s="13" t="s">
        <v>30</v>
      </c>
      <c r="AX242" s="13" t="s">
        <v>73</v>
      </c>
      <c r="AY242" s="245" t="s">
        <v>120</v>
      </c>
    </row>
    <row r="243" s="14" customFormat="1">
      <c r="A243" s="14"/>
      <c r="B243" s="246"/>
      <c r="C243" s="247"/>
      <c r="D243" s="231" t="s">
        <v>131</v>
      </c>
      <c r="E243" s="248" t="s">
        <v>1</v>
      </c>
      <c r="F243" s="249" t="s">
        <v>167</v>
      </c>
      <c r="G243" s="247"/>
      <c r="H243" s="250">
        <v>7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131</v>
      </c>
      <c r="AU243" s="256" t="s">
        <v>83</v>
      </c>
      <c r="AV243" s="14" t="s">
        <v>83</v>
      </c>
      <c r="AW243" s="14" t="s">
        <v>30</v>
      </c>
      <c r="AX243" s="14" t="s">
        <v>81</v>
      </c>
      <c r="AY243" s="256" t="s">
        <v>120</v>
      </c>
    </row>
    <row r="244" s="2" customFormat="1" ht="24.15" customHeight="1">
      <c r="A244" s="38"/>
      <c r="B244" s="39"/>
      <c r="C244" s="218" t="s">
        <v>392</v>
      </c>
      <c r="D244" s="218" t="s">
        <v>123</v>
      </c>
      <c r="E244" s="219" t="s">
        <v>393</v>
      </c>
      <c r="F244" s="220" t="s">
        <v>394</v>
      </c>
      <c r="G244" s="221" t="s">
        <v>258</v>
      </c>
      <c r="H244" s="222">
        <v>19</v>
      </c>
      <c r="I244" s="223"/>
      <c r="J244" s="224">
        <f>ROUND(I244*H244,2)</f>
        <v>0</v>
      </c>
      <c r="K244" s="220" t="s">
        <v>170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127</v>
      </c>
      <c r="AT244" s="229" t="s">
        <v>123</v>
      </c>
      <c r="AU244" s="229" t="s">
        <v>83</v>
      </c>
      <c r="AY244" s="17" t="s">
        <v>120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127</v>
      </c>
      <c r="BM244" s="229" t="s">
        <v>395</v>
      </c>
    </row>
    <row r="245" s="2" customFormat="1">
      <c r="A245" s="38"/>
      <c r="B245" s="39"/>
      <c r="C245" s="40"/>
      <c r="D245" s="231" t="s">
        <v>129</v>
      </c>
      <c r="E245" s="40"/>
      <c r="F245" s="232" t="s">
        <v>396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83</v>
      </c>
    </row>
    <row r="246" s="2" customFormat="1">
      <c r="A246" s="38"/>
      <c r="B246" s="39"/>
      <c r="C246" s="40"/>
      <c r="D246" s="257" t="s">
        <v>172</v>
      </c>
      <c r="E246" s="40"/>
      <c r="F246" s="258" t="s">
        <v>397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172</v>
      </c>
      <c r="AU246" s="17" t="s">
        <v>83</v>
      </c>
    </row>
    <row r="247" s="13" customFormat="1">
      <c r="A247" s="13"/>
      <c r="B247" s="236"/>
      <c r="C247" s="237"/>
      <c r="D247" s="231" t="s">
        <v>131</v>
      </c>
      <c r="E247" s="238" t="s">
        <v>1</v>
      </c>
      <c r="F247" s="239" t="s">
        <v>254</v>
      </c>
      <c r="G247" s="237"/>
      <c r="H247" s="238" t="s">
        <v>1</v>
      </c>
      <c r="I247" s="240"/>
      <c r="J247" s="237"/>
      <c r="K247" s="237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131</v>
      </c>
      <c r="AU247" s="245" t="s">
        <v>83</v>
      </c>
      <c r="AV247" s="13" t="s">
        <v>81</v>
      </c>
      <c r="AW247" s="13" t="s">
        <v>30</v>
      </c>
      <c r="AX247" s="13" t="s">
        <v>73</v>
      </c>
      <c r="AY247" s="245" t="s">
        <v>120</v>
      </c>
    </row>
    <row r="248" s="14" customFormat="1">
      <c r="A248" s="14"/>
      <c r="B248" s="246"/>
      <c r="C248" s="247"/>
      <c r="D248" s="231" t="s">
        <v>131</v>
      </c>
      <c r="E248" s="248" t="s">
        <v>1</v>
      </c>
      <c r="F248" s="249" t="s">
        <v>321</v>
      </c>
      <c r="G248" s="247"/>
      <c r="H248" s="250">
        <v>19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6" t="s">
        <v>131</v>
      </c>
      <c r="AU248" s="256" t="s">
        <v>83</v>
      </c>
      <c r="AV248" s="14" t="s">
        <v>83</v>
      </c>
      <c r="AW248" s="14" t="s">
        <v>30</v>
      </c>
      <c r="AX248" s="14" t="s">
        <v>81</v>
      </c>
      <c r="AY248" s="256" t="s">
        <v>120</v>
      </c>
    </row>
    <row r="249" s="2" customFormat="1" ht="24.15" customHeight="1">
      <c r="A249" s="38"/>
      <c r="B249" s="39"/>
      <c r="C249" s="218" t="s">
        <v>398</v>
      </c>
      <c r="D249" s="218" t="s">
        <v>123</v>
      </c>
      <c r="E249" s="219" t="s">
        <v>399</v>
      </c>
      <c r="F249" s="220" t="s">
        <v>400</v>
      </c>
      <c r="G249" s="221" t="s">
        <v>258</v>
      </c>
      <c r="H249" s="222">
        <v>1</v>
      </c>
      <c r="I249" s="223"/>
      <c r="J249" s="224">
        <f>ROUND(I249*H249,2)</f>
        <v>0</v>
      </c>
      <c r="K249" s="220" t="s">
        <v>170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127</v>
      </c>
      <c r="AT249" s="229" t="s">
        <v>123</v>
      </c>
      <c r="AU249" s="229" t="s">
        <v>83</v>
      </c>
      <c r="AY249" s="17" t="s">
        <v>120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127</v>
      </c>
      <c r="BM249" s="229" t="s">
        <v>401</v>
      </c>
    </row>
    <row r="250" s="2" customFormat="1">
      <c r="A250" s="38"/>
      <c r="B250" s="39"/>
      <c r="C250" s="40"/>
      <c r="D250" s="231" t="s">
        <v>129</v>
      </c>
      <c r="E250" s="40"/>
      <c r="F250" s="232" t="s">
        <v>402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83</v>
      </c>
    </row>
    <row r="251" s="2" customFormat="1">
      <c r="A251" s="38"/>
      <c r="B251" s="39"/>
      <c r="C251" s="40"/>
      <c r="D251" s="257" t="s">
        <v>172</v>
      </c>
      <c r="E251" s="40"/>
      <c r="F251" s="258" t="s">
        <v>403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172</v>
      </c>
      <c r="AU251" s="17" t="s">
        <v>83</v>
      </c>
    </row>
    <row r="252" s="13" customFormat="1">
      <c r="A252" s="13"/>
      <c r="B252" s="236"/>
      <c r="C252" s="237"/>
      <c r="D252" s="231" t="s">
        <v>131</v>
      </c>
      <c r="E252" s="238" t="s">
        <v>1</v>
      </c>
      <c r="F252" s="239" t="s">
        <v>254</v>
      </c>
      <c r="G252" s="237"/>
      <c r="H252" s="238" t="s">
        <v>1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131</v>
      </c>
      <c r="AU252" s="245" t="s">
        <v>83</v>
      </c>
      <c r="AV252" s="13" t="s">
        <v>81</v>
      </c>
      <c r="AW252" s="13" t="s">
        <v>30</v>
      </c>
      <c r="AX252" s="13" t="s">
        <v>73</v>
      </c>
      <c r="AY252" s="245" t="s">
        <v>120</v>
      </c>
    </row>
    <row r="253" s="14" customFormat="1">
      <c r="A253" s="14"/>
      <c r="B253" s="246"/>
      <c r="C253" s="247"/>
      <c r="D253" s="231" t="s">
        <v>131</v>
      </c>
      <c r="E253" s="248" t="s">
        <v>1</v>
      </c>
      <c r="F253" s="249" t="s">
        <v>81</v>
      </c>
      <c r="G253" s="247"/>
      <c r="H253" s="250">
        <v>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131</v>
      </c>
      <c r="AU253" s="256" t="s">
        <v>83</v>
      </c>
      <c r="AV253" s="14" t="s">
        <v>83</v>
      </c>
      <c r="AW253" s="14" t="s">
        <v>30</v>
      </c>
      <c r="AX253" s="14" t="s">
        <v>81</v>
      </c>
      <c r="AY253" s="256" t="s">
        <v>120</v>
      </c>
    </row>
    <row r="254" s="2" customFormat="1" ht="24.15" customHeight="1">
      <c r="A254" s="38"/>
      <c r="B254" s="39"/>
      <c r="C254" s="218" t="s">
        <v>404</v>
      </c>
      <c r="D254" s="218" t="s">
        <v>123</v>
      </c>
      <c r="E254" s="219" t="s">
        <v>405</v>
      </c>
      <c r="F254" s="220" t="s">
        <v>406</v>
      </c>
      <c r="G254" s="221" t="s">
        <v>258</v>
      </c>
      <c r="H254" s="222">
        <v>5</v>
      </c>
      <c r="I254" s="223"/>
      <c r="J254" s="224">
        <f>ROUND(I254*H254,2)</f>
        <v>0</v>
      </c>
      <c r="K254" s="220" t="s">
        <v>170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127</v>
      </c>
      <c r="AT254" s="229" t="s">
        <v>123</v>
      </c>
      <c r="AU254" s="229" t="s">
        <v>83</v>
      </c>
      <c r="AY254" s="17" t="s">
        <v>120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127</v>
      </c>
      <c r="BM254" s="229" t="s">
        <v>407</v>
      </c>
    </row>
    <row r="255" s="2" customFormat="1">
      <c r="A255" s="38"/>
      <c r="B255" s="39"/>
      <c r="C255" s="40"/>
      <c r="D255" s="231" t="s">
        <v>129</v>
      </c>
      <c r="E255" s="40"/>
      <c r="F255" s="232" t="s">
        <v>408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129</v>
      </c>
      <c r="AU255" s="17" t="s">
        <v>83</v>
      </c>
    </row>
    <row r="256" s="2" customFormat="1">
      <c r="A256" s="38"/>
      <c r="B256" s="39"/>
      <c r="C256" s="40"/>
      <c r="D256" s="257" t="s">
        <v>172</v>
      </c>
      <c r="E256" s="40"/>
      <c r="F256" s="258" t="s">
        <v>409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172</v>
      </c>
      <c r="AU256" s="17" t="s">
        <v>83</v>
      </c>
    </row>
    <row r="257" s="13" customFormat="1">
      <c r="A257" s="13"/>
      <c r="B257" s="236"/>
      <c r="C257" s="237"/>
      <c r="D257" s="231" t="s">
        <v>131</v>
      </c>
      <c r="E257" s="238" t="s">
        <v>1</v>
      </c>
      <c r="F257" s="239" t="s">
        <v>254</v>
      </c>
      <c r="G257" s="237"/>
      <c r="H257" s="238" t="s">
        <v>1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131</v>
      </c>
      <c r="AU257" s="245" t="s">
        <v>83</v>
      </c>
      <c r="AV257" s="13" t="s">
        <v>81</v>
      </c>
      <c r="AW257" s="13" t="s">
        <v>30</v>
      </c>
      <c r="AX257" s="13" t="s">
        <v>73</v>
      </c>
      <c r="AY257" s="245" t="s">
        <v>120</v>
      </c>
    </row>
    <row r="258" s="14" customFormat="1">
      <c r="A258" s="14"/>
      <c r="B258" s="246"/>
      <c r="C258" s="247"/>
      <c r="D258" s="231" t="s">
        <v>131</v>
      </c>
      <c r="E258" s="248" t="s">
        <v>1</v>
      </c>
      <c r="F258" s="249" t="s">
        <v>134</v>
      </c>
      <c r="G258" s="247"/>
      <c r="H258" s="250">
        <v>5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131</v>
      </c>
      <c r="AU258" s="256" t="s">
        <v>83</v>
      </c>
      <c r="AV258" s="14" t="s">
        <v>83</v>
      </c>
      <c r="AW258" s="14" t="s">
        <v>30</v>
      </c>
      <c r="AX258" s="14" t="s">
        <v>81</v>
      </c>
      <c r="AY258" s="256" t="s">
        <v>120</v>
      </c>
    </row>
    <row r="259" s="2" customFormat="1" ht="24.15" customHeight="1">
      <c r="A259" s="38"/>
      <c r="B259" s="39"/>
      <c r="C259" s="218" t="s">
        <v>410</v>
      </c>
      <c r="D259" s="218" t="s">
        <v>123</v>
      </c>
      <c r="E259" s="219" t="s">
        <v>411</v>
      </c>
      <c r="F259" s="220" t="s">
        <v>412</v>
      </c>
      <c r="G259" s="221" t="s">
        <v>126</v>
      </c>
      <c r="H259" s="222">
        <v>16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127</v>
      </c>
      <c r="AT259" s="229" t="s">
        <v>123</v>
      </c>
      <c r="AU259" s="229" t="s">
        <v>83</v>
      </c>
      <c r="AY259" s="17" t="s">
        <v>120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127</v>
      </c>
      <c r="BM259" s="229" t="s">
        <v>413</v>
      </c>
    </row>
    <row r="260" s="2" customFormat="1">
      <c r="A260" s="38"/>
      <c r="B260" s="39"/>
      <c r="C260" s="40"/>
      <c r="D260" s="231" t="s">
        <v>129</v>
      </c>
      <c r="E260" s="40"/>
      <c r="F260" s="232" t="s">
        <v>412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83</v>
      </c>
    </row>
    <row r="261" s="13" customFormat="1">
      <c r="A261" s="13"/>
      <c r="B261" s="236"/>
      <c r="C261" s="237"/>
      <c r="D261" s="231" t="s">
        <v>131</v>
      </c>
      <c r="E261" s="238" t="s">
        <v>1</v>
      </c>
      <c r="F261" s="239" t="s">
        <v>414</v>
      </c>
      <c r="G261" s="237"/>
      <c r="H261" s="238" t="s">
        <v>1</v>
      </c>
      <c r="I261" s="240"/>
      <c r="J261" s="237"/>
      <c r="K261" s="237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131</v>
      </c>
      <c r="AU261" s="245" t="s">
        <v>83</v>
      </c>
      <c r="AV261" s="13" t="s">
        <v>81</v>
      </c>
      <c r="AW261" s="13" t="s">
        <v>30</v>
      </c>
      <c r="AX261" s="13" t="s">
        <v>73</v>
      </c>
      <c r="AY261" s="245" t="s">
        <v>120</v>
      </c>
    </row>
    <row r="262" s="13" customFormat="1">
      <c r="A262" s="13"/>
      <c r="B262" s="236"/>
      <c r="C262" s="237"/>
      <c r="D262" s="231" t="s">
        <v>131</v>
      </c>
      <c r="E262" s="238" t="s">
        <v>1</v>
      </c>
      <c r="F262" s="239" t="s">
        <v>415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131</v>
      </c>
      <c r="AU262" s="245" t="s">
        <v>83</v>
      </c>
      <c r="AV262" s="13" t="s">
        <v>81</v>
      </c>
      <c r="AW262" s="13" t="s">
        <v>30</v>
      </c>
      <c r="AX262" s="13" t="s">
        <v>73</v>
      </c>
      <c r="AY262" s="245" t="s">
        <v>120</v>
      </c>
    </row>
    <row r="263" s="13" customFormat="1">
      <c r="A263" s="13"/>
      <c r="B263" s="236"/>
      <c r="C263" s="237"/>
      <c r="D263" s="231" t="s">
        <v>131</v>
      </c>
      <c r="E263" s="238" t="s">
        <v>1</v>
      </c>
      <c r="F263" s="239" t="s">
        <v>416</v>
      </c>
      <c r="G263" s="237"/>
      <c r="H263" s="238" t="s">
        <v>1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5" t="s">
        <v>131</v>
      </c>
      <c r="AU263" s="245" t="s">
        <v>83</v>
      </c>
      <c r="AV263" s="13" t="s">
        <v>81</v>
      </c>
      <c r="AW263" s="13" t="s">
        <v>30</v>
      </c>
      <c r="AX263" s="13" t="s">
        <v>73</v>
      </c>
      <c r="AY263" s="245" t="s">
        <v>120</v>
      </c>
    </row>
    <row r="264" s="13" customFormat="1">
      <c r="A264" s="13"/>
      <c r="B264" s="236"/>
      <c r="C264" s="237"/>
      <c r="D264" s="231" t="s">
        <v>131</v>
      </c>
      <c r="E264" s="238" t="s">
        <v>1</v>
      </c>
      <c r="F264" s="239" t="s">
        <v>417</v>
      </c>
      <c r="G264" s="237"/>
      <c r="H264" s="238" t="s">
        <v>1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131</v>
      </c>
      <c r="AU264" s="245" t="s">
        <v>83</v>
      </c>
      <c r="AV264" s="13" t="s">
        <v>81</v>
      </c>
      <c r="AW264" s="13" t="s">
        <v>30</v>
      </c>
      <c r="AX264" s="13" t="s">
        <v>73</v>
      </c>
      <c r="AY264" s="245" t="s">
        <v>120</v>
      </c>
    </row>
    <row r="265" s="14" customFormat="1">
      <c r="A265" s="14"/>
      <c r="B265" s="246"/>
      <c r="C265" s="247"/>
      <c r="D265" s="231" t="s">
        <v>131</v>
      </c>
      <c r="E265" s="248" t="s">
        <v>1</v>
      </c>
      <c r="F265" s="249" t="s">
        <v>418</v>
      </c>
      <c r="G265" s="247"/>
      <c r="H265" s="250">
        <v>4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131</v>
      </c>
      <c r="AU265" s="256" t="s">
        <v>83</v>
      </c>
      <c r="AV265" s="14" t="s">
        <v>83</v>
      </c>
      <c r="AW265" s="14" t="s">
        <v>30</v>
      </c>
      <c r="AX265" s="14" t="s">
        <v>73</v>
      </c>
      <c r="AY265" s="256" t="s">
        <v>120</v>
      </c>
    </row>
    <row r="266" s="14" customFormat="1">
      <c r="A266" s="14"/>
      <c r="B266" s="246"/>
      <c r="C266" s="247"/>
      <c r="D266" s="231" t="s">
        <v>131</v>
      </c>
      <c r="E266" s="248" t="s">
        <v>1</v>
      </c>
      <c r="F266" s="249" t="s">
        <v>419</v>
      </c>
      <c r="G266" s="247"/>
      <c r="H266" s="250">
        <v>8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131</v>
      </c>
      <c r="AU266" s="256" t="s">
        <v>83</v>
      </c>
      <c r="AV266" s="14" t="s">
        <v>83</v>
      </c>
      <c r="AW266" s="14" t="s">
        <v>30</v>
      </c>
      <c r="AX266" s="14" t="s">
        <v>73</v>
      </c>
      <c r="AY266" s="256" t="s">
        <v>120</v>
      </c>
    </row>
    <row r="267" s="14" customFormat="1">
      <c r="A267" s="14"/>
      <c r="B267" s="246"/>
      <c r="C267" s="247"/>
      <c r="D267" s="231" t="s">
        <v>131</v>
      </c>
      <c r="E267" s="248" t="s">
        <v>1</v>
      </c>
      <c r="F267" s="249" t="s">
        <v>420</v>
      </c>
      <c r="G267" s="247"/>
      <c r="H267" s="250">
        <v>4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131</v>
      </c>
      <c r="AU267" s="256" t="s">
        <v>83</v>
      </c>
      <c r="AV267" s="14" t="s">
        <v>83</v>
      </c>
      <c r="AW267" s="14" t="s">
        <v>30</v>
      </c>
      <c r="AX267" s="14" t="s">
        <v>73</v>
      </c>
      <c r="AY267" s="256" t="s">
        <v>120</v>
      </c>
    </row>
    <row r="268" s="15" customFormat="1">
      <c r="A268" s="15"/>
      <c r="B268" s="264"/>
      <c r="C268" s="265"/>
      <c r="D268" s="231" t="s">
        <v>131</v>
      </c>
      <c r="E268" s="266" t="s">
        <v>1</v>
      </c>
      <c r="F268" s="267" t="s">
        <v>336</v>
      </c>
      <c r="G268" s="265"/>
      <c r="H268" s="268">
        <v>16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4" t="s">
        <v>131</v>
      </c>
      <c r="AU268" s="274" t="s">
        <v>83</v>
      </c>
      <c r="AV268" s="15" t="s">
        <v>127</v>
      </c>
      <c r="AW268" s="15" t="s">
        <v>30</v>
      </c>
      <c r="AX268" s="15" t="s">
        <v>81</v>
      </c>
      <c r="AY268" s="274" t="s">
        <v>120</v>
      </c>
    </row>
    <row r="269" s="2" customFormat="1" ht="24.15" customHeight="1">
      <c r="A269" s="38"/>
      <c r="B269" s="39"/>
      <c r="C269" s="218" t="s">
        <v>421</v>
      </c>
      <c r="D269" s="218" t="s">
        <v>123</v>
      </c>
      <c r="E269" s="219" t="s">
        <v>422</v>
      </c>
      <c r="F269" s="220" t="s">
        <v>423</v>
      </c>
      <c r="G269" s="221" t="s">
        <v>258</v>
      </c>
      <c r="H269" s="222">
        <v>1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38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127</v>
      </c>
      <c r="AT269" s="229" t="s">
        <v>123</v>
      </c>
      <c r="AU269" s="229" t="s">
        <v>83</v>
      </c>
      <c r="AY269" s="17" t="s">
        <v>120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81</v>
      </c>
      <c r="BK269" s="230">
        <f>ROUND(I269*H269,2)</f>
        <v>0</v>
      </c>
      <c r="BL269" s="17" t="s">
        <v>127</v>
      </c>
      <c r="BM269" s="229" t="s">
        <v>424</v>
      </c>
    </row>
    <row r="270" s="2" customFormat="1">
      <c r="A270" s="38"/>
      <c r="B270" s="39"/>
      <c r="C270" s="40"/>
      <c r="D270" s="231" t="s">
        <v>129</v>
      </c>
      <c r="E270" s="40"/>
      <c r="F270" s="232" t="s">
        <v>425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129</v>
      </c>
      <c r="AU270" s="17" t="s">
        <v>83</v>
      </c>
    </row>
    <row r="271" s="13" customFormat="1">
      <c r="A271" s="13"/>
      <c r="B271" s="236"/>
      <c r="C271" s="237"/>
      <c r="D271" s="231" t="s">
        <v>131</v>
      </c>
      <c r="E271" s="238" t="s">
        <v>1</v>
      </c>
      <c r="F271" s="239" t="s">
        <v>254</v>
      </c>
      <c r="G271" s="237"/>
      <c r="H271" s="238" t="s">
        <v>1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131</v>
      </c>
      <c r="AU271" s="245" t="s">
        <v>83</v>
      </c>
      <c r="AV271" s="13" t="s">
        <v>81</v>
      </c>
      <c r="AW271" s="13" t="s">
        <v>30</v>
      </c>
      <c r="AX271" s="13" t="s">
        <v>73</v>
      </c>
      <c r="AY271" s="245" t="s">
        <v>120</v>
      </c>
    </row>
    <row r="272" s="14" customFormat="1">
      <c r="A272" s="14"/>
      <c r="B272" s="246"/>
      <c r="C272" s="247"/>
      <c r="D272" s="231" t="s">
        <v>131</v>
      </c>
      <c r="E272" s="248" t="s">
        <v>1</v>
      </c>
      <c r="F272" s="249" t="s">
        <v>81</v>
      </c>
      <c r="G272" s="247"/>
      <c r="H272" s="250">
        <v>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131</v>
      </c>
      <c r="AU272" s="256" t="s">
        <v>83</v>
      </c>
      <c r="AV272" s="14" t="s">
        <v>83</v>
      </c>
      <c r="AW272" s="14" t="s">
        <v>30</v>
      </c>
      <c r="AX272" s="14" t="s">
        <v>81</v>
      </c>
      <c r="AY272" s="256" t="s">
        <v>120</v>
      </c>
    </row>
    <row r="273" s="2" customFormat="1" ht="24.15" customHeight="1">
      <c r="A273" s="38"/>
      <c r="B273" s="39"/>
      <c r="C273" s="218" t="s">
        <v>426</v>
      </c>
      <c r="D273" s="218" t="s">
        <v>123</v>
      </c>
      <c r="E273" s="219" t="s">
        <v>427</v>
      </c>
      <c r="F273" s="220" t="s">
        <v>428</v>
      </c>
      <c r="G273" s="221" t="s">
        <v>248</v>
      </c>
      <c r="H273" s="222">
        <v>760</v>
      </c>
      <c r="I273" s="223"/>
      <c r="J273" s="224">
        <f>ROUND(I273*H273,2)</f>
        <v>0</v>
      </c>
      <c r="K273" s="220" t="s">
        <v>170</v>
      </c>
      <c r="L273" s="44"/>
      <c r="M273" s="225" t="s">
        <v>1</v>
      </c>
      <c r="N273" s="226" t="s">
        <v>38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127</v>
      </c>
      <c r="AT273" s="229" t="s">
        <v>123</v>
      </c>
      <c r="AU273" s="229" t="s">
        <v>83</v>
      </c>
      <c r="AY273" s="17" t="s">
        <v>120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127</v>
      </c>
      <c r="BM273" s="229" t="s">
        <v>429</v>
      </c>
    </row>
    <row r="274" s="2" customFormat="1">
      <c r="A274" s="38"/>
      <c r="B274" s="39"/>
      <c r="C274" s="40"/>
      <c r="D274" s="231" t="s">
        <v>129</v>
      </c>
      <c r="E274" s="40"/>
      <c r="F274" s="232" t="s">
        <v>430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129</v>
      </c>
      <c r="AU274" s="17" t="s">
        <v>83</v>
      </c>
    </row>
    <row r="275" s="2" customFormat="1">
      <c r="A275" s="38"/>
      <c r="B275" s="39"/>
      <c r="C275" s="40"/>
      <c r="D275" s="257" t="s">
        <v>172</v>
      </c>
      <c r="E275" s="40"/>
      <c r="F275" s="258" t="s">
        <v>431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172</v>
      </c>
      <c r="AU275" s="17" t="s">
        <v>83</v>
      </c>
    </row>
    <row r="276" s="13" customFormat="1">
      <c r="A276" s="13"/>
      <c r="B276" s="236"/>
      <c r="C276" s="237"/>
      <c r="D276" s="231" t="s">
        <v>131</v>
      </c>
      <c r="E276" s="238" t="s">
        <v>1</v>
      </c>
      <c r="F276" s="239" t="s">
        <v>254</v>
      </c>
      <c r="G276" s="237"/>
      <c r="H276" s="238" t="s">
        <v>1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131</v>
      </c>
      <c r="AU276" s="245" t="s">
        <v>83</v>
      </c>
      <c r="AV276" s="13" t="s">
        <v>81</v>
      </c>
      <c r="AW276" s="13" t="s">
        <v>30</v>
      </c>
      <c r="AX276" s="13" t="s">
        <v>73</v>
      </c>
      <c r="AY276" s="245" t="s">
        <v>120</v>
      </c>
    </row>
    <row r="277" s="14" customFormat="1">
      <c r="A277" s="14"/>
      <c r="B277" s="246"/>
      <c r="C277" s="247"/>
      <c r="D277" s="231" t="s">
        <v>131</v>
      </c>
      <c r="E277" s="248" t="s">
        <v>1</v>
      </c>
      <c r="F277" s="249" t="s">
        <v>255</v>
      </c>
      <c r="G277" s="247"/>
      <c r="H277" s="250">
        <v>760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131</v>
      </c>
      <c r="AU277" s="256" t="s">
        <v>83</v>
      </c>
      <c r="AV277" s="14" t="s">
        <v>83</v>
      </c>
      <c r="AW277" s="14" t="s">
        <v>30</v>
      </c>
      <c r="AX277" s="14" t="s">
        <v>81</v>
      </c>
      <c r="AY277" s="256" t="s">
        <v>120</v>
      </c>
    </row>
    <row r="278" s="2" customFormat="1" ht="16.5" customHeight="1">
      <c r="A278" s="38"/>
      <c r="B278" s="39"/>
      <c r="C278" s="218" t="s">
        <v>310</v>
      </c>
      <c r="D278" s="218" t="s">
        <v>123</v>
      </c>
      <c r="E278" s="219" t="s">
        <v>432</v>
      </c>
      <c r="F278" s="220" t="s">
        <v>433</v>
      </c>
      <c r="G278" s="221" t="s">
        <v>258</v>
      </c>
      <c r="H278" s="222">
        <v>31</v>
      </c>
      <c r="I278" s="223"/>
      <c r="J278" s="224">
        <f>ROUND(I278*H278,2)</f>
        <v>0</v>
      </c>
      <c r="K278" s="220" t="s">
        <v>170</v>
      </c>
      <c r="L278" s="44"/>
      <c r="M278" s="225" t="s">
        <v>1</v>
      </c>
      <c r="N278" s="226" t="s">
        <v>38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127</v>
      </c>
      <c r="AT278" s="229" t="s">
        <v>123</v>
      </c>
      <c r="AU278" s="229" t="s">
        <v>83</v>
      </c>
      <c r="AY278" s="17" t="s">
        <v>120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81</v>
      </c>
      <c r="BK278" s="230">
        <f>ROUND(I278*H278,2)</f>
        <v>0</v>
      </c>
      <c r="BL278" s="17" t="s">
        <v>127</v>
      </c>
      <c r="BM278" s="229" t="s">
        <v>434</v>
      </c>
    </row>
    <row r="279" s="2" customFormat="1">
      <c r="A279" s="38"/>
      <c r="B279" s="39"/>
      <c r="C279" s="40"/>
      <c r="D279" s="231" t="s">
        <v>129</v>
      </c>
      <c r="E279" s="40"/>
      <c r="F279" s="232" t="s">
        <v>435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83</v>
      </c>
    </row>
    <row r="280" s="2" customFormat="1">
      <c r="A280" s="38"/>
      <c r="B280" s="39"/>
      <c r="C280" s="40"/>
      <c r="D280" s="257" t="s">
        <v>172</v>
      </c>
      <c r="E280" s="40"/>
      <c r="F280" s="258" t="s">
        <v>436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172</v>
      </c>
      <c r="AU280" s="17" t="s">
        <v>83</v>
      </c>
    </row>
    <row r="281" s="2" customFormat="1">
      <c r="A281" s="38"/>
      <c r="B281" s="39"/>
      <c r="C281" s="40"/>
      <c r="D281" s="231" t="s">
        <v>252</v>
      </c>
      <c r="E281" s="40"/>
      <c r="F281" s="263" t="s">
        <v>437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252</v>
      </c>
      <c r="AU281" s="17" t="s">
        <v>83</v>
      </c>
    </row>
    <row r="282" s="13" customFormat="1">
      <c r="A282" s="13"/>
      <c r="B282" s="236"/>
      <c r="C282" s="237"/>
      <c r="D282" s="231" t="s">
        <v>131</v>
      </c>
      <c r="E282" s="238" t="s">
        <v>1</v>
      </c>
      <c r="F282" s="239" t="s">
        <v>254</v>
      </c>
      <c r="G282" s="237"/>
      <c r="H282" s="238" t="s">
        <v>1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131</v>
      </c>
      <c r="AU282" s="245" t="s">
        <v>83</v>
      </c>
      <c r="AV282" s="13" t="s">
        <v>81</v>
      </c>
      <c r="AW282" s="13" t="s">
        <v>30</v>
      </c>
      <c r="AX282" s="13" t="s">
        <v>73</v>
      </c>
      <c r="AY282" s="245" t="s">
        <v>120</v>
      </c>
    </row>
    <row r="283" s="14" customFormat="1">
      <c r="A283" s="14"/>
      <c r="B283" s="246"/>
      <c r="C283" s="247"/>
      <c r="D283" s="231" t="s">
        <v>131</v>
      </c>
      <c r="E283" s="248" t="s">
        <v>1</v>
      </c>
      <c r="F283" s="249" t="s">
        <v>310</v>
      </c>
      <c r="G283" s="247"/>
      <c r="H283" s="250">
        <v>31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131</v>
      </c>
      <c r="AU283" s="256" t="s">
        <v>83</v>
      </c>
      <c r="AV283" s="14" t="s">
        <v>83</v>
      </c>
      <c r="AW283" s="14" t="s">
        <v>30</v>
      </c>
      <c r="AX283" s="14" t="s">
        <v>81</v>
      </c>
      <c r="AY283" s="256" t="s">
        <v>120</v>
      </c>
    </row>
    <row r="284" s="2" customFormat="1" ht="16.5" customHeight="1">
      <c r="A284" s="38"/>
      <c r="B284" s="39"/>
      <c r="C284" s="218" t="s">
        <v>438</v>
      </c>
      <c r="D284" s="218" t="s">
        <v>123</v>
      </c>
      <c r="E284" s="219" t="s">
        <v>439</v>
      </c>
      <c r="F284" s="220" t="s">
        <v>440</v>
      </c>
      <c r="G284" s="221" t="s">
        <v>258</v>
      </c>
      <c r="H284" s="222">
        <v>7</v>
      </c>
      <c r="I284" s="223"/>
      <c r="J284" s="224">
        <f>ROUND(I284*H284,2)</f>
        <v>0</v>
      </c>
      <c r="K284" s="220" t="s">
        <v>170</v>
      </c>
      <c r="L284" s="44"/>
      <c r="M284" s="225" t="s">
        <v>1</v>
      </c>
      <c r="N284" s="226" t="s">
        <v>38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127</v>
      </c>
      <c r="AT284" s="229" t="s">
        <v>123</v>
      </c>
      <c r="AU284" s="229" t="s">
        <v>83</v>
      </c>
      <c r="AY284" s="17" t="s">
        <v>120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81</v>
      </c>
      <c r="BK284" s="230">
        <f>ROUND(I284*H284,2)</f>
        <v>0</v>
      </c>
      <c r="BL284" s="17" t="s">
        <v>127</v>
      </c>
      <c r="BM284" s="229" t="s">
        <v>441</v>
      </c>
    </row>
    <row r="285" s="2" customFormat="1">
      <c r="A285" s="38"/>
      <c r="B285" s="39"/>
      <c r="C285" s="40"/>
      <c r="D285" s="231" t="s">
        <v>129</v>
      </c>
      <c r="E285" s="40"/>
      <c r="F285" s="232" t="s">
        <v>442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83</v>
      </c>
    </row>
    <row r="286" s="2" customFormat="1">
      <c r="A286" s="38"/>
      <c r="B286" s="39"/>
      <c r="C286" s="40"/>
      <c r="D286" s="257" t="s">
        <v>172</v>
      </c>
      <c r="E286" s="40"/>
      <c r="F286" s="258" t="s">
        <v>443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172</v>
      </c>
      <c r="AU286" s="17" t="s">
        <v>83</v>
      </c>
    </row>
    <row r="287" s="2" customFormat="1">
      <c r="A287" s="38"/>
      <c r="B287" s="39"/>
      <c r="C287" s="40"/>
      <c r="D287" s="231" t="s">
        <v>252</v>
      </c>
      <c r="E287" s="40"/>
      <c r="F287" s="263" t="s">
        <v>437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252</v>
      </c>
      <c r="AU287" s="17" t="s">
        <v>83</v>
      </c>
    </row>
    <row r="288" s="13" customFormat="1">
      <c r="A288" s="13"/>
      <c r="B288" s="236"/>
      <c r="C288" s="237"/>
      <c r="D288" s="231" t="s">
        <v>131</v>
      </c>
      <c r="E288" s="238" t="s">
        <v>1</v>
      </c>
      <c r="F288" s="239" t="s">
        <v>254</v>
      </c>
      <c r="G288" s="237"/>
      <c r="H288" s="238" t="s">
        <v>1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131</v>
      </c>
      <c r="AU288" s="245" t="s">
        <v>83</v>
      </c>
      <c r="AV288" s="13" t="s">
        <v>81</v>
      </c>
      <c r="AW288" s="13" t="s">
        <v>30</v>
      </c>
      <c r="AX288" s="13" t="s">
        <v>73</v>
      </c>
      <c r="AY288" s="245" t="s">
        <v>120</v>
      </c>
    </row>
    <row r="289" s="14" customFormat="1">
      <c r="A289" s="14"/>
      <c r="B289" s="246"/>
      <c r="C289" s="247"/>
      <c r="D289" s="231" t="s">
        <v>131</v>
      </c>
      <c r="E289" s="248" t="s">
        <v>1</v>
      </c>
      <c r="F289" s="249" t="s">
        <v>167</v>
      </c>
      <c r="G289" s="247"/>
      <c r="H289" s="250">
        <v>7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131</v>
      </c>
      <c r="AU289" s="256" t="s">
        <v>83</v>
      </c>
      <c r="AV289" s="14" t="s">
        <v>83</v>
      </c>
      <c r="AW289" s="14" t="s">
        <v>30</v>
      </c>
      <c r="AX289" s="14" t="s">
        <v>81</v>
      </c>
      <c r="AY289" s="256" t="s">
        <v>120</v>
      </c>
    </row>
    <row r="290" s="2" customFormat="1" ht="16.5" customHeight="1">
      <c r="A290" s="38"/>
      <c r="B290" s="39"/>
      <c r="C290" s="218" t="s">
        <v>444</v>
      </c>
      <c r="D290" s="218" t="s">
        <v>123</v>
      </c>
      <c r="E290" s="219" t="s">
        <v>445</v>
      </c>
      <c r="F290" s="220" t="s">
        <v>446</v>
      </c>
      <c r="G290" s="221" t="s">
        <v>258</v>
      </c>
      <c r="H290" s="222">
        <v>19</v>
      </c>
      <c r="I290" s="223"/>
      <c r="J290" s="224">
        <f>ROUND(I290*H290,2)</f>
        <v>0</v>
      </c>
      <c r="K290" s="220" t="s">
        <v>170</v>
      </c>
      <c r="L290" s="44"/>
      <c r="M290" s="225" t="s">
        <v>1</v>
      </c>
      <c r="N290" s="226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127</v>
      </c>
      <c r="AT290" s="229" t="s">
        <v>123</v>
      </c>
      <c r="AU290" s="229" t="s">
        <v>83</v>
      </c>
      <c r="AY290" s="17" t="s">
        <v>120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127</v>
      </c>
      <c r="BM290" s="229" t="s">
        <v>447</v>
      </c>
    </row>
    <row r="291" s="2" customFormat="1">
      <c r="A291" s="38"/>
      <c r="B291" s="39"/>
      <c r="C291" s="40"/>
      <c r="D291" s="231" t="s">
        <v>129</v>
      </c>
      <c r="E291" s="40"/>
      <c r="F291" s="232" t="s">
        <v>448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129</v>
      </c>
      <c r="AU291" s="17" t="s">
        <v>83</v>
      </c>
    </row>
    <row r="292" s="2" customFormat="1">
      <c r="A292" s="38"/>
      <c r="B292" s="39"/>
      <c r="C292" s="40"/>
      <c r="D292" s="257" t="s">
        <v>172</v>
      </c>
      <c r="E292" s="40"/>
      <c r="F292" s="258" t="s">
        <v>449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172</v>
      </c>
      <c r="AU292" s="17" t="s">
        <v>83</v>
      </c>
    </row>
    <row r="293" s="2" customFormat="1">
      <c r="A293" s="38"/>
      <c r="B293" s="39"/>
      <c r="C293" s="40"/>
      <c r="D293" s="231" t="s">
        <v>252</v>
      </c>
      <c r="E293" s="40"/>
      <c r="F293" s="263" t="s">
        <v>437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252</v>
      </c>
      <c r="AU293" s="17" t="s">
        <v>83</v>
      </c>
    </row>
    <row r="294" s="13" customFormat="1">
      <c r="A294" s="13"/>
      <c r="B294" s="236"/>
      <c r="C294" s="237"/>
      <c r="D294" s="231" t="s">
        <v>131</v>
      </c>
      <c r="E294" s="238" t="s">
        <v>1</v>
      </c>
      <c r="F294" s="239" t="s">
        <v>254</v>
      </c>
      <c r="G294" s="237"/>
      <c r="H294" s="238" t="s">
        <v>1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131</v>
      </c>
      <c r="AU294" s="245" t="s">
        <v>83</v>
      </c>
      <c r="AV294" s="13" t="s">
        <v>81</v>
      </c>
      <c r="AW294" s="13" t="s">
        <v>30</v>
      </c>
      <c r="AX294" s="13" t="s">
        <v>73</v>
      </c>
      <c r="AY294" s="245" t="s">
        <v>120</v>
      </c>
    </row>
    <row r="295" s="14" customFormat="1">
      <c r="A295" s="14"/>
      <c r="B295" s="246"/>
      <c r="C295" s="247"/>
      <c r="D295" s="231" t="s">
        <v>131</v>
      </c>
      <c r="E295" s="248" t="s">
        <v>1</v>
      </c>
      <c r="F295" s="249" t="s">
        <v>321</v>
      </c>
      <c r="G295" s="247"/>
      <c r="H295" s="250">
        <v>19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131</v>
      </c>
      <c r="AU295" s="256" t="s">
        <v>83</v>
      </c>
      <c r="AV295" s="14" t="s">
        <v>83</v>
      </c>
      <c r="AW295" s="14" t="s">
        <v>30</v>
      </c>
      <c r="AX295" s="14" t="s">
        <v>81</v>
      </c>
      <c r="AY295" s="256" t="s">
        <v>120</v>
      </c>
    </row>
    <row r="296" s="2" customFormat="1" ht="16.5" customHeight="1">
      <c r="A296" s="38"/>
      <c r="B296" s="39"/>
      <c r="C296" s="218" t="s">
        <v>450</v>
      </c>
      <c r="D296" s="218" t="s">
        <v>123</v>
      </c>
      <c r="E296" s="219" t="s">
        <v>451</v>
      </c>
      <c r="F296" s="220" t="s">
        <v>452</v>
      </c>
      <c r="G296" s="221" t="s">
        <v>258</v>
      </c>
      <c r="H296" s="222">
        <v>1</v>
      </c>
      <c r="I296" s="223"/>
      <c r="J296" s="224">
        <f>ROUND(I296*H296,2)</f>
        <v>0</v>
      </c>
      <c r="K296" s="220" t="s">
        <v>170</v>
      </c>
      <c r="L296" s="44"/>
      <c r="M296" s="225" t="s">
        <v>1</v>
      </c>
      <c r="N296" s="226" t="s">
        <v>38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127</v>
      </c>
      <c r="AT296" s="229" t="s">
        <v>123</v>
      </c>
      <c r="AU296" s="229" t="s">
        <v>83</v>
      </c>
      <c r="AY296" s="17" t="s">
        <v>120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127</v>
      </c>
      <c r="BM296" s="229" t="s">
        <v>453</v>
      </c>
    </row>
    <row r="297" s="2" customFormat="1">
      <c r="A297" s="38"/>
      <c r="B297" s="39"/>
      <c r="C297" s="40"/>
      <c r="D297" s="231" t="s">
        <v>129</v>
      </c>
      <c r="E297" s="40"/>
      <c r="F297" s="232" t="s">
        <v>454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83</v>
      </c>
    </row>
    <row r="298" s="2" customFormat="1">
      <c r="A298" s="38"/>
      <c r="B298" s="39"/>
      <c r="C298" s="40"/>
      <c r="D298" s="257" t="s">
        <v>172</v>
      </c>
      <c r="E298" s="40"/>
      <c r="F298" s="258" t="s">
        <v>455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172</v>
      </c>
      <c r="AU298" s="17" t="s">
        <v>83</v>
      </c>
    </row>
    <row r="299" s="2" customFormat="1">
      <c r="A299" s="38"/>
      <c r="B299" s="39"/>
      <c r="C299" s="40"/>
      <c r="D299" s="231" t="s">
        <v>252</v>
      </c>
      <c r="E299" s="40"/>
      <c r="F299" s="263" t="s">
        <v>437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252</v>
      </c>
      <c r="AU299" s="17" t="s">
        <v>83</v>
      </c>
    </row>
    <row r="300" s="13" customFormat="1">
      <c r="A300" s="13"/>
      <c r="B300" s="236"/>
      <c r="C300" s="237"/>
      <c r="D300" s="231" t="s">
        <v>131</v>
      </c>
      <c r="E300" s="238" t="s">
        <v>1</v>
      </c>
      <c r="F300" s="239" t="s">
        <v>254</v>
      </c>
      <c r="G300" s="237"/>
      <c r="H300" s="238" t="s">
        <v>1</v>
      </c>
      <c r="I300" s="240"/>
      <c r="J300" s="237"/>
      <c r="K300" s="237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131</v>
      </c>
      <c r="AU300" s="245" t="s">
        <v>83</v>
      </c>
      <c r="AV300" s="13" t="s">
        <v>81</v>
      </c>
      <c r="AW300" s="13" t="s">
        <v>30</v>
      </c>
      <c r="AX300" s="13" t="s">
        <v>73</v>
      </c>
      <c r="AY300" s="245" t="s">
        <v>120</v>
      </c>
    </row>
    <row r="301" s="14" customFormat="1">
      <c r="A301" s="14"/>
      <c r="B301" s="246"/>
      <c r="C301" s="247"/>
      <c r="D301" s="231" t="s">
        <v>131</v>
      </c>
      <c r="E301" s="248" t="s">
        <v>1</v>
      </c>
      <c r="F301" s="249" t="s">
        <v>81</v>
      </c>
      <c r="G301" s="247"/>
      <c r="H301" s="250">
        <v>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131</v>
      </c>
      <c r="AU301" s="256" t="s">
        <v>83</v>
      </c>
      <c r="AV301" s="14" t="s">
        <v>83</v>
      </c>
      <c r="AW301" s="14" t="s">
        <v>30</v>
      </c>
      <c r="AX301" s="14" t="s">
        <v>81</v>
      </c>
      <c r="AY301" s="256" t="s">
        <v>120</v>
      </c>
    </row>
    <row r="302" s="2" customFormat="1" ht="16.5" customHeight="1">
      <c r="A302" s="38"/>
      <c r="B302" s="39"/>
      <c r="C302" s="218" t="s">
        <v>456</v>
      </c>
      <c r="D302" s="218" t="s">
        <v>123</v>
      </c>
      <c r="E302" s="219" t="s">
        <v>457</v>
      </c>
      <c r="F302" s="220" t="s">
        <v>458</v>
      </c>
      <c r="G302" s="221" t="s">
        <v>258</v>
      </c>
      <c r="H302" s="222">
        <v>5</v>
      </c>
      <c r="I302" s="223"/>
      <c r="J302" s="224">
        <f>ROUND(I302*H302,2)</f>
        <v>0</v>
      </c>
      <c r="K302" s="220" t="s">
        <v>170</v>
      </c>
      <c r="L302" s="44"/>
      <c r="M302" s="225" t="s">
        <v>1</v>
      </c>
      <c r="N302" s="226" t="s">
        <v>38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127</v>
      </c>
      <c r="AT302" s="229" t="s">
        <v>123</v>
      </c>
      <c r="AU302" s="229" t="s">
        <v>83</v>
      </c>
      <c r="AY302" s="17" t="s">
        <v>120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81</v>
      </c>
      <c r="BK302" s="230">
        <f>ROUND(I302*H302,2)</f>
        <v>0</v>
      </c>
      <c r="BL302" s="17" t="s">
        <v>127</v>
      </c>
      <c r="BM302" s="229" t="s">
        <v>459</v>
      </c>
    </row>
    <row r="303" s="2" customFormat="1">
      <c r="A303" s="38"/>
      <c r="B303" s="39"/>
      <c r="C303" s="40"/>
      <c r="D303" s="231" t="s">
        <v>129</v>
      </c>
      <c r="E303" s="40"/>
      <c r="F303" s="232" t="s">
        <v>460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83</v>
      </c>
    </row>
    <row r="304" s="2" customFormat="1">
      <c r="A304" s="38"/>
      <c r="B304" s="39"/>
      <c r="C304" s="40"/>
      <c r="D304" s="257" t="s">
        <v>172</v>
      </c>
      <c r="E304" s="40"/>
      <c r="F304" s="258" t="s">
        <v>461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172</v>
      </c>
      <c r="AU304" s="17" t="s">
        <v>83</v>
      </c>
    </row>
    <row r="305" s="2" customFormat="1">
      <c r="A305" s="38"/>
      <c r="B305" s="39"/>
      <c r="C305" s="40"/>
      <c r="D305" s="231" t="s">
        <v>252</v>
      </c>
      <c r="E305" s="40"/>
      <c r="F305" s="263" t="s">
        <v>437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252</v>
      </c>
      <c r="AU305" s="17" t="s">
        <v>83</v>
      </c>
    </row>
    <row r="306" s="13" customFormat="1">
      <c r="A306" s="13"/>
      <c r="B306" s="236"/>
      <c r="C306" s="237"/>
      <c r="D306" s="231" t="s">
        <v>131</v>
      </c>
      <c r="E306" s="238" t="s">
        <v>1</v>
      </c>
      <c r="F306" s="239" t="s">
        <v>254</v>
      </c>
      <c r="G306" s="237"/>
      <c r="H306" s="238" t="s">
        <v>1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131</v>
      </c>
      <c r="AU306" s="245" t="s">
        <v>83</v>
      </c>
      <c r="AV306" s="13" t="s">
        <v>81</v>
      </c>
      <c r="AW306" s="13" t="s">
        <v>30</v>
      </c>
      <c r="AX306" s="13" t="s">
        <v>73</v>
      </c>
      <c r="AY306" s="245" t="s">
        <v>120</v>
      </c>
    </row>
    <row r="307" s="14" customFormat="1">
      <c r="A307" s="14"/>
      <c r="B307" s="246"/>
      <c r="C307" s="247"/>
      <c r="D307" s="231" t="s">
        <v>131</v>
      </c>
      <c r="E307" s="248" t="s">
        <v>1</v>
      </c>
      <c r="F307" s="249" t="s">
        <v>134</v>
      </c>
      <c r="G307" s="247"/>
      <c r="H307" s="250">
        <v>5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131</v>
      </c>
      <c r="AU307" s="256" t="s">
        <v>83</v>
      </c>
      <c r="AV307" s="14" t="s">
        <v>83</v>
      </c>
      <c r="AW307" s="14" t="s">
        <v>30</v>
      </c>
      <c r="AX307" s="14" t="s">
        <v>81</v>
      </c>
      <c r="AY307" s="256" t="s">
        <v>120</v>
      </c>
    </row>
    <row r="308" s="2" customFormat="1" ht="33" customHeight="1">
      <c r="A308" s="38"/>
      <c r="B308" s="39"/>
      <c r="C308" s="218" t="s">
        <v>462</v>
      </c>
      <c r="D308" s="218" t="s">
        <v>123</v>
      </c>
      <c r="E308" s="219" t="s">
        <v>463</v>
      </c>
      <c r="F308" s="220" t="s">
        <v>464</v>
      </c>
      <c r="G308" s="221" t="s">
        <v>248</v>
      </c>
      <c r="H308" s="222">
        <v>1865</v>
      </c>
      <c r="I308" s="223"/>
      <c r="J308" s="224">
        <f>ROUND(I308*H308,2)</f>
        <v>0</v>
      </c>
      <c r="K308" s="220" t="s">
        <v>170</v>
      </c>
      <c r="L308" s="44"/>
      <c r="M308" s="225" t="s">
        <v>1</v>
      </c>
      <c r="N308" s="226" t="s">
        <v>38</v>
      </c>
      <c r="O308" s="91"/>
      <c r="P308" s="227">
        <f>O308*H308</f>
        <v>0</v>
      </c>
      <c r="Q308" s="227">
        <v>6.9999999999999994E-05</v>
      </c>
      <c r="R308" s="227">
        <f>Q308*H308</f>
        <v>0.13055</v>
      </c>
      <c r="S308" s="227">
        <v>0.11500000000000001</v>
      </c>
      <c r="T308" s="228">
        <f>S308*H308</f>
        <v>214.47500000000002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127</v>
      </c>
      <c r="AT308" s="229" t="s">
        <v>123</v>
      </c>
      <c r="AU308" s="229" t="s">
        <v>83</v>
      </c>
      <c r="AY308" s="17" t="s">
        <v>120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81</v>
      </c>
      <c r="BK308" s="230">
        <f>ROUND(I308*H308,2)</f>
        <v>0</v>
      </c>
      <c r="BL308" s="17" t="s">
        <v>127</v>
      </c>
      <c r="BM308" s="229" t="s">
        <v>465</v>
      </c>
    </row>
    <row r="309" s="2" customFormat="1">
      <c r="A309" s="38"/>
      <c r="B309" s="39"/>
      <c r="C309" s="40"/>
      <c r="D309" s="231" t="s">
        <v>129</v>
      </c>
      <c r="E309" s="40"/>
      <c r="F309" s="232" t="s">
        <v>466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129</v>
      </c>
      <c r="AU309" s="17" t="s">
        <v>83</v>
      </c>
    </row>
    <row r="310" s="2" customFormat="1">
      <c r="A310" s="38"/>
      <c r="B310" s="39"/>
      <c r="C310" s="40"/>
      <c r="D310" s="257" t="s">
        <v>172</v>
      </c>
      <c r="E310" s="40"/>
      <c r="F310" s="258" t="s">
        <v>467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172</v>
      </c>
      <c r="AU310" s="17" t="s">
        <v>83</v>
      </c>
    </row>
    <row r="311" s="13" customFormat="1">
      <c r="A311" s="13"/>
      <c r="B311" s="236"/>
      <c r="C311" s="237"/>
      <c r="D311" s="231" t="s">
        <v>131</v>
      </c>
      <c r="E311" s="238" t="s">
        <v>1</v>
      </c>
      <c r="F311" s="239" t="s">
        <v>254</v>
      </c>
      <c r="G311" s="237"/>
      <c r="H311" s="238" t="s">
        <v>1</v>
      </c>
      <c r="I311" s="240"/>
      <c r="J311" s="237"/>
      <c r="K311" s="237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131</v>
      </c>
      <c r="AU311" s="245" t="s">
        <v>83</v>
      </c>
      <c r="AV311" s="13" t="s">
        <v>81</v>
      </c>
      <c r="AW311" s="13" t="s">
        <v>30</v>
      </c>
      <c r="AX311" s="13" t="s">
        <v>73</v>
      </c>
      <c r="AY311" s="245" t="s">
        <v>120</v>
      </c>
    </row>
    <row r="312" s="14" customFormat="1">
      <c r="A312" s="14"/>
      <c r="B312" s="246"/>
      <c r="C312" s="247"/>
      <c r="D312" s="231" t="s">
        <v>131</v>
      </c>
      <c r="E312" s="248" t="s">
        <v>1</v>
      </c>
      <c r="F312" s="249" t="s">
        <v>468</v>
      </c>
      <c r="G312" s="247"/>
      <c r="H312" s="250">
        <v>1865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131</v>
      </c>
      <c r="AU312" s="256" t="s">
        <v>83</v>
      </c>
      <c r="AV312" s="14" t="s">
        <v>83</v>
      </c>
      <c r="AW312" s="14" t="s">
        <v>30</v>
      </c>
      <c r="AX312" s="14" t="s">
        <v>81</v>
      </c>
      <c r="AY312" s="256" t="s">
        <v>120</v>
      </c>
    </row>
    <row r="313" s="2" customFormat="1" ht="16.5" customHeight="1">
      <c r="A313" s="38"/>
      <c r="B313" s="39"/>
      <c r="C313" s="218" t="s">
        <v>469</v>
      </c>
      <c r="D313" s="218" t="s">
        <v>123</v>
      </c>
      <c r="E313" s="219" t="s">
        <v>470</v>
      </c>
      <c r="F313" s="220" t="s">
        <v>471</v>
      </c>
      <c r="G313" s="221" t="s">
        <v>276</v>
      </c>
      <c r="H313" s="222">
        <v>3843.6999999999998</v>
      </c>
      <c r="I313" s="223"/>
      <c r="J313" s="224">
        <f>ROUND(I313*H313,2)</f>
        <v>0</v>
      </c>
      <c r="K313" s="220" t="s">
        <v>170</v>
      </c>
      <c r="L313" s="44"/>
      <c r="M313" s="225" t="s">
        <v>1</v>
      </c>
      <c r="N313" s="226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1.8200000000000001</v>
      </c>
      <c r="T313" s="228">
        <f>S313*H313</f>
        <v>6995.5339999999997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127</v>
      </c>
      <c r="AT313" s="229" t="s">
        <v>123</v>
      </c>
      <c r="AU313" s="229" t="s">
        <v>83</v>
      </c>
      <c r="AY313" s="17" t="s">
        <v>120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127</v>
      </c>
      <c r="BM313" s="229" t="s">
        <v>472</v>
      </c>
    </row>
    <row r="314" s="2" customFormat="1">
      <c r="A314" s="38"/>
      <c r="B314" s="39"/>
      <c r="C314" s="40"/>
      <c r="D314" s="231" t="s">
        <v>129</v>
      </c>
      <c r="E314" s="40"/>
      <c r="F314" s="232" t="s">
        <v>473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129</v>
      </c>
      <c r="AU314" s="17" t="s">
        <v>83</v>
      </c>
    </row>
    <row r="315" s="2" customFormat="1">
      <c r="A315" s="38"/>
      <c r="B315" s="39"/>
      <c r="C315" s="40"/>
      <c r="D315" s="257" t="s">
        <v>172</v>
      </c>
      <c r="E315" s="40"/>
      <c r="F315" s="258" t="s">
        <v>474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172</v>
      </c>
      <c r="AU315" s="17" t="s">
        <v>83</v>
      </c>
    </row>
    <row r="316" s="13" customFormat="1">
      <c r="A316" s="13"/>
      <c r="B316" s="236"/>
      <c r="C316" s="237"/>
      <c r="D316" s="231" t="s">
        <v>131</v>
      </c>
      <c r="E316" s="238" t="s">
        <v>1</v>
      </c>
      <c r="F316" s="239" t="s">
        <v>475</v>
      </c>
      <c r="G316" s="237"/>
      <c r="H316" s="238" t="s">
        <v>1</v>
      </c>
      <c r="I316" s="240"/>
      <c r="J316" s="237"/>
      <c r="K316" s="237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131</v>
      </c>
      <c r="AU316" s="245" t="s">
        <v>83</v>
      </c>
      <c r="AV316" s="13" t="s">
        <v>81</v>
      </c>
      <c r="AW316" s="13" t="s">
        <v>30</v>
      </c>
      <c r="AX316" s="13" t="s">
        <v>73</v>
      </c>
      <c r="AY316" s="245" t="s">
        <v>120</v>
      </c>
    </row>
    <row r="317" s="13" customFormat="1">
      <c r="A317" s="13"/>
      <c r="B317" s="236"/>
      <c r="C317" s="237"/>
      <c r="D317" s="231" t="s">
        <v>131</v>
      </c>
      <c r="E317" s="238" t="s">
        <v>1</v>
      </c>
      <c r="F317" s="239" t="s">
        <v>254</v>
      </c>
      <c r="G317" s="237"/>
      <c r="H317" s="238" t="s">
        <v>1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131</v>
      </c>
      <c r="AU317" s="245" t="s">
        <v>83</v>
      </c>
      <c r="AV317" s="13" t="s">
        <v>81</v>
      </c>
      <c r="AW317" s="13" t="s">
        <v>30</v>
      </c>
      <c r="AX317" s="13" t="s">
        <v>73</v>
      </c>
      <c r="AY317" s="245" t="s">
        <v>120</v>
      </c>
    </row>
    <row r="318" s="14" customFormat="1">
      <c r="A318" s="14"/>
      <c r="B318" s="246"/>
      <c r="C318" s="247"/>
      <c r="D318" s="231" t="s">
        <v>131</v>
      </c>
      <c r="E318" s="248" t="s">
        <v>1</v>
      </c>
      <c r="F318" s="249" t="s">
        <v>476</v>
      </c>
      <c r="G318" s="247"/>
      <c r="H318" s="250">
        <v>2943.6999999999998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131</v>
      </c>
      <c r="AU318" s="256" t="s">
        <v>83</v>
      </c>
      <c r="AV318" s="14" t="s">
        <v>83</v>
      </c>
      <c r="AW318" s="14" t="s">
        <v>30</v>
      </c>
      <c r="AX318" s="14" t="s">
        <v>73</v>
      </c>
      <c r="AY318" s="256" t="s">
        <v>120</v>
      </c>
    </row>
    <row r="319" s="14" customFormat="1">
      <c r="A319" s="14"/>
      <c r="B319" s="246"/>
      <c r="C319" s="247"/>
      <c r="D319" s="231" t="s">
        <v>131</v>
      </c>
      <c r="E319" s="248" t="s">
        <v>1</v>
      </c>
      <c r="F319" s="249" t="s">
        <v>477</v>
      </c>
      <c r="G319" s="247"/>
      <c r="H319" s="250">
        <v>900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131</v>
      </c>
      <c r="AU319" s="256" t="s">
        <v>83</v>
      </c>
      <c r="AV319" s="14" t="s">
        <v>83</v>
      </c>
      <c r="AW319" s="14" t="s">
        <v>30</v>
      </c>
      <c r="AX319" s="14" t="s">
        <v>73</v>
      </c>
      <c r="AY319" s="256" t="s">
        <v>120</v>
      </c>
    </row>
    <row r="320" s="15" customFormat="1">
      <c r="A320" s="15"/>
      <c r="B320" s="264"/>
      <c r="C320" s="265"/>
      <c r="D320" s="231" t="s">
        <v>131</v>
      </c>
      <c r="E320" s="266" t="s">
        <v>1</v>
      </c>
      <c r="F320" s="267" t="s">
        <v>336</v>
      </c>
      <c r="G320" s="265"/>
      <c r="H320" s="268">
        <v>3843.6999999999998</v>
      </c>
      <c r="I320" s="269"/>
      <c r="J320" s="265"/>
      <c r="K320" s="265"/>
      <c r="L320" s="270"/>
      <c r="M320" s="271"/>
      <c r="N320" s="272"/>
      <c r="O320" s="272"/>
      <c r="P320" s="272"/>
      <c r="Q320" s="272"/>
      <c r="R320" s="272"/>
      <c r="S320" s="272"/>
      <c r="T320" s="27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4" t="s">
        <v>131</v>
      </c>
      <c r="AU320" s="274" t="s">
        <v>83</v>
      </c>
      <c r="AV320" s="15" t="s">
        <v>127</v>
      </c>
      <c r="AW320" s="15" t="s">
        <v>30</v>
      </c>
      <c r="AX320" s="15" t="s">
        <v>81</v>
      </c>
      <c r="AY320" s="274" t="s">
        <v>120</v>
      </c>
    </row>
    <row r="321" s="2" customFormat="1" ht="33" customHeight="1">
      <c r="A321" s="38"/>
      <c r="B321" s="39"/>
      <c r="C321" s="218" t="s">
        <v>478</v>
      </c>
      <c r="D321" s="218" t="s">
        <v>123</v>
      </c>
      <c r="E321" s="219" t="s">
        <v>479</v>
      </c>
      <c r="F321" s="220" t="s">
        <v>480</v>
      </c>
      <c r="G321" s="221" t="s">
        <v>276</v>
      </c>
      <c r="H321" s="222">
        <v>5830</v>
      </c>
      <c r="I321" s="223"/>
      <c r="J321" s="224">
        <f>ROUND(I321*H321,2)</f>
        <v>0</v>
      </c>
      <c r="K321" s="220" t="s">
        <v>170</v>
      </c>
      <c r="L321" s="44"/>
      <c r="M321" s="225" t="s">
        <v>1</v>
      </c>
      <c r="N321" s="226" t="s">
        <v>38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127</v>
      </c>
      <c r="AT321" s="229" t="s">
        <v>123</v>
      </c>
      <c r="AU321" s="229" t="s">
        <v>83</v>
      </c>
      <c r="AY321" s="17" t="s">
        <v>120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81</v>
      </c>
      <c r="BK321" s="230">
        <f>ROUND(I321*H321,2)</f>
        <v>0</v>
      </c>
      <c r="BL321" s="17" t="s">
        <v>127</v>
      </c>
      <c r="BM321" s="229" t="s">
        <v>481</v>
      </c>
    </row>
    <row r="322" s="2" customFormat="1">
      <c r="A322" s="38"/>
      <c r="B322" s="39"/>
      <c r="C322" s="40"/>
      <c r="D322" s="231" t="s">
        <v>129</v>
      </c>
      <c r="E322" s="40"/>
      <c r="F322" s="232" t="s">
        <v>482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129</v>
      </c>
      <c r="AU322" s="17" t="s">
        <v>83</v>
      </c>
    </row>
    <row r="323" s="2" customFormat="1">
      <c r="A323" s="38"/>
      <c r="B323" s="39"/>
      <c r="C323" s="40"/>
      <c r="D323" s="257" t="s">
        <v>172</v>
      </c>
      <c r="E323" s="40"/>
      <c r="F323" s="258" t="s">
        <v>483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172</v>
      </c>
      <c r="AU323" s="17" t="s">
        <v>83</v>
      </c>
    </row>
    <row r="324" s="13" customFormat="1">
      <c r="A324" s="13"/>
      <c r="B324" s="236"/>
      <c r="C324" s="237"/>
      <c r="D324" s="231" t="s">
        <v>131</v>
      </c>
      <c r="E324" s="238" t="s">
        <v>1</v>
      </c>
      <c r="F324" s="239" t="s">
        <v>254</v>
      </c>
      <c r="G324" s="237"/>
      <c r="H324" s="238" t="s">
        <v>1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131</v>
      </c>
      <c r="AU324" s="245" t="s">
        <v>83</v>
      </c>
      <c r="AV324" s="13" t="s">
        <v>81</v>
      </c>
      <c r="AW324" s="13" t="s">
        <v>30</v>
      </c>
      <c r="AX324" s="13" t="s">
        <v>73</v>
      </c>
      <c r="AY324" s="245" t="s">
        <v>120</v>
      </c>
    </row>
    <row r="325" s="14" customFormat="1">
      <c r="A325" s="14"/>
      <c r="B325" s="246"/>
      <c r="C325" s="247"/>
      <c r="D325" s="231" t="s">
        <v>131</v>
      </c>
      <c r="E325" s="248" t="s">
        <v>235</v>
      </c>
      <c r="F325" s="249" t="s">
        <v>236</v>
      </c>
      <c r="G325" s="247"/>
      <c r="H325" s="250">
        <v>5830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131</v>
      </c>
      <c r="AU325" s="256" t="s">
        <v>83</v>
      </c>
      <c r="AV325" s="14" t="s">
        <v>83</v>
      </c>
      <c r="AW325" s="14" t="s">
        <v>30</v>
      </c>
      <c r="AX325" s="14" t="s">
        <v>81</v>
      </c>
      <c r="AY325" s="256" t="s">
        <v>120</v>
      </c>
    </row>
    <row r="326" s="2" customFormat="1" ht="37.8" customHeight="1">
      <c r="A326" s="38"/>
      <c r="B326" s="39"/>
      <c r="C326" s="218" t="s">
        <v>484</v>
      </c>
      <c r="D326" s="218" t="s">
        <v>123</v>
      </c>
      <c r="E326" s="219" t="s">
        <v>485</v>
      </c>
      <c r="F326" s="220" t="s">
        <v>486</v>
      </c>
      <c r="G326" s="221" t="s">
        <v>276</v>
      </c>
      <c r="H326" s="222">
        <v>1421.0999999999999</v>
      </c>
      <c r="I326" s="223"/>
      <c r="J326" s="224">
        <f>ROUND(I326*H326,2)</f>
        <v>0</v>
      </c>
      <c r="K326" s="220" t="s">
        <v>170</v>
      </c>
      <c r="L326" s="44"/>
      <c r="M326" s="225" t="s">
        <v>1</v>
      </c>
      <c r="N326" s="226" t="s">
        <v>38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127</v>
      </c>
      <c r="AT326" s="229" t="s">
        <v>123</v>
      </c>
      <c r="AU326" s="229" t="s">
        <v>83</v>
      </c>
      <c r="AY326" s="17" t="s">
        <v>120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127</v>
      </c>
      <c r="BM326" s="229" t="s">
        <v>487</v>
      </c>
    </row>
    <row r="327" s="2" customFormat="1">
      <c r="A327" s="38"/>
      <c r="B327" s="39"/>
      <c r="C327" s="40"/>
      <c r="D327" s="231" t="s">
        <v>129</v>
      </c>
      <c r="E327" s="40"/>
      <c r="F327" s="232" t="s">
        <v>488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129</v>
      </c>
      <c r="AU327" s="17" t="s">
        <v>83</v>
      </c>
    </row>
    <row r="328" s="2" customFormat="1">
      <c r="A328" s="38"/>
      <c r="B328" s="39"/>
      <c r="C328" s="40"/>
      <c r="D328" s="257" t="s">
        <v>172</v>
      </c>
      <c r="E328" s="40"/>
      <c r="F328" s="258" t="s">
        <v>489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172</v>
      </c>
      <c r="AU328" s="17" t="s">
        <v>83</v>
      </c>
    </row>
    <row r="329" s="2" customFormat="1">
      <c r="A329" s="38"/>
      <c r="B329" s="39"/>
      <c r="C329" s="40"/>
      <c r="D329" s="231" t="s">
        <v>252</v>
      </c>
      <c r="E329" s="40"/>
      <c r="F329" s="263" t="s">
        <v>490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252</v>
      </c>
      <c r="AU329" s="17" t="s">
        <v>83</v>
      </c>
    </row>
    <row r="330" s="13" customFormat="1">
      <c r="A330" s="13"/>
      <c r="B330" s="236"/>
      <c r="C330" s="237"/>
      <c r="D330" s="231" t="s">
        <v>131</v>
      </c>
      <c r="E330" s="238" t="s">
        <v>1</v>
      </c>
      <c r="F330" s="239" t="s">
        <v>309</v>
      </c>
      <c r="G330" s="237"/>
      <c r="H330" s="238" t="s">
        <v>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131</v>
      </c>
      <c r="AU330" s="245" t="s">
        <v>83</v>
      </c>
      <c r="AV330" s="13" t="s">
        <v>81</v>
      </c>
      <c r="AW330" s="13" t="s">
        <v>30</v>
      </c>
      <c r="AX330" s="13" t="s">
        <v>73</v>
      </c>
      <c r="AY330" s="245" t="s">
        <v>120</v>
      </c>
    </row>
    <row r="331" s="14" customFormat="1">
      <c r="A331" s="14"/>
      <c r="B331" s="246"/>
      <c r="C331" s="247"/>
      <c r="D331" s="231" t="s">
        <v>131</v>
      </c>
      <c r="E331" s="248" t="s">
        <v>233</v>
      </c>
      <c r="F331" s="249" t="s">
        <v>234</v>
      </c>
      <c r="G331" s="247"/>
      <c r="H331" s="250">
        <v>1421.0999999999999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131</v>
      </c>
      <c r="AU331" s="256" t="s">
        <v>83</v>
      </c>
      <c r="AV331" s="14" t="s">
        <v>83</v>
      </c>
      <c r="AW331" s="14" t="s">
        <v>30</v>
      </c>
      <c r="AX331" s="14" t="s">
        <v>81</v>
      </c>
      <c r="AY331" s="256" t="s">
        <v>120</v>
      </c>
    </row>
    <row r="332" s="2" customFormat="1" ht="37.8" customHeight="1">
      <c r="A332" s="38"/>
      <c r="B332" s="39"/>
      <c r="C332" s="218" t="s">
        <v>491</v>
      </c>
      <c r="D332" s="218" t="s">
        <v>123</v>
      </c>
      <c r="E332" s="219" t="s">
        <v>492</v>
      </c>
      <c r="F332" s="220" t="s">
        <v>493</v>
      </c>
      <c r="G332" s="221" t="s">
        <v>276</v>
      </c>
      <c r="H332" s="222">
        <v>5089.6999999999998</v>
      </c>
      <c r="I332" s="223"/>
      <c r="J332" s="224">
        <f>ROUND(I332*H332,2)</f>
        <v>0</v>
      </c>
      <c r="K332" s="220" t="s">
        <v>170</v>
      </c>
      <c r="L332" s="44"/>
      <c r="M332" s="225" t="s">
        <v>1</v>
      </c>
      <c r="N332" s="226" t="s">
        <v>38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127</v>
      </c>
      <c r="AT332" s="229" t="s">
        <v>123</v>
      </c>
      <c r="AU332" s="229" t="s">
        <v>83</v>
      </c>
      <c r="AY332" s="17" t="s">
        <v>120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127</v>
      </c>
      <c r="BM332" s="229" t="s">
        <v>494</v>
      </c>
    </row>
    <row r="333" s="2" customFormat="1">
      <c r="A333" s="38"/>
      <c r="B333" s="39"/>
      <c r="C333" s="40"/>
      <c r="D333" s="231" t="s">
        <v>129</v>
      </c>
      <c r="E333" s="40"/>
      <c r="F333" s="232" t="s">
        <v>495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129</v>
      </c>
      <c r="AU333" s="17" t="s">
        <v>83</v>
      </c>
    </row>
    <row r="334" s="2" customFormat="1">
      <c r="A334" s="38"/>
      <c r="B334" s="39"/>
      <c r="C334" s="40"/>
      <c r="D334" s="257" t="s">
        <v>172</v>
      </c>
      <c r="E334" s="40"/>
      <c r="F334" s="258" t="s">
        <v>496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172</v>
      </c>
      <c r="AU334" s="17" t="s">
        <v>83</v>
      </c>
    </row>
    <row r="335" s="14" customFormat="1">
      <c r="A335" s="14"/>
      <c r="B335" s="246"/>
      <c r="C335" s="247"/>
      <c r="D335" s="231" t="s">
        <v>131</v>
      </c>
      <c r="E335" s="248" t="s">
        <v>1</v>
      </c>
      <c r="F335" s="249" t="s">
        <v>497</v>
      </c>
      <c r="G335" s="247"/>
      <c r="H335" s="250">
        <v>5089.6999999999998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131</v>
      </c>
      <c r="AU335" s="256" t="s">
        <v>83</v>
      </c>
      <c r="AV335" s="14" t="s">
        <v>83</v>
      </c>
      <c r="AW335" s="14" t="s">
        <v>30</v>
      </c>
      <c r="AX335" s="14" t="s">
        <v>81</v>
      </c>
      <c r="AY335" s="256" t="s">
        <v>120</v>
      </c>
    </row>
    <row r="336" s="2" customFormat="1" ht="37.8" customHeight="1">
      <c r="A336" s="38"/>
      <c r="B336" s="39"/>
      <c r="C336" s="218" t="s">
        <v>498</v>
      </c>
      <c r="D336" s="218" t="s">
        <v>123</v>
      </c>
      <c r="E336" s="219" t="s">
        <v>499</v>
      </c>
      <c r="F336" s="220" t="s">
        <v>500</v>
      </c>
      <c r="G336" s="221" t="s">
        <v>276</v>
      </c>
      <c r="H336" s="222">
        <v>1421.0999999999999</v>
      </c>
      <c r="I336" s="223"/>
      <c r="J336" s="224">
        <f>ROUND(I336*H336,2)</f>
        <v>0</v>
      </c>
      <c r="K336" s="220" t="s">
        <v>170</v>
      </c>
      <c r="L336" s="44"/>
      <c r="M336" s="225" t="s">
        <v>1</v>
      </c>
      <c r="N336" s="226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127</v>
      </c>
      <c r="AT336" s="229" t="s">
        <v>123</v>
      </c>
      <c r="AU336" s="229" t="s">
        <v>83</v>
      </c>
      <c r="AY336" s="17" t="s">
        <v>120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127</v>
      </c>
      <c r="BM336" s="229" t="s">
        <v>501</v>
      </c>
    </row>
    <row r="337" s="2" customFormat="1">
      <c r="A337" s="38"/>
      <c r="B337" s="39"/>
      <c r="C337" s="40"/>
      <c r="D337" s="231" t="s">
        <v>129</v>
      </c>
      <c r="E337" s="40"/>
      <c r="F337" s="232" t="s">
        <v>502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129</v>
      </c>
      <c r="AU337" s="17" t="s">
        <v>83</v>
      </c>
    </row>
    <row r="338" s="2" customFormat="1">
      <c r="A338" s="38"/>
      <c r="B338" s="39"/>
      <c r="C338" s="40"/>
      <c r="D338" s="257" t="s">
        <v>172</v>
      </c>
      <c r="E338" s="40"/>
      <c r="F338" s="258" t="s">
        <v>503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172</v>
      </c>
      <c r="AU338" s="17" t="s">
        <v>83</v>
      </c>
    </row>
    <row r="339" s="2" customFormat="1">
      <c r="A339" s="38"/>
      <c r="B339" s="39"/>
      <c r="C339" s="40"/>
      <c r="D339" s="231" t="s">
        <v>252</v>
      </c>
      <c r="E339" s="40"/>
      <c r="F339" s="263" t="s">
        <v>504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252</v>
      </c>
      <c r="AU339" s="17" t="s">
        <v>83</v>
      </c>
    </row>
    <row r="340" s="14" customFormat="1">
      <c r="A340" s="14"/>
      <c r="B340" s="246"/>
      <c r="C340" s="247"/>
      <c r="D340" s="231" t="s">
        <v>131</v>
      </c>
      <c r="E340" s="248" t="s">
        <v>1</v>
      </c>
      <c r="F340" s="249" t="s">
        <v>233</v>
      </c>
      <c r="G340" s="247"/>
      <c r="H340" s="250">
        <v>1421.0999999999999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131</v>
      </c>
      <c r="AU340" s="256" t="s">
        <v>83</v>
      </c>
      <c r="AV340" s="14" t="s">
        <v>83</v>
      </c>
      <c r="AW340" s="14" t="s">
        <v>30</v>
      </c>
      <c r="AX340" s="14" t="s">
        <v>81</v>
      </c>
      <c r="AY340" s="256" t="s">
        <v>120</v>
      </c>
    </row>
    <row r="341" s="2" customFormat="1" ht="24.15" customHeight="1">
      <c r="A341" s="38"/>
      <c r="B341" s="39"/>
      <c r="C341" s="218" t="s">
        <v>505</v>
      </c>
      <c r="D341" s="218" t="s">
        <v>123</v>
      </c>
      <c r="E341" s="219" t="s">
        <v>506</v>
      </c>
      <c r="F341" s="220" t="s">
        <v>507</v>
      </c>
      <c r="G341" s="221" t="s">
        <v>508</v>
      </c>
      <c r="H341" s="222">
        <v>8652.4899999999998</v>
      </c>
      <c r="I341" s="223"/>
      <c r="J341" s="224">
        <f>ROUND(I341*H341,2)</f>
        <v>0</v>
      </c>
      <c r="K341" s="220" t="s">
        <v>170</v>
      </c>
      <c r="L341" s="44"/>
      <c r="M341" s="225" t="s">
        <v>1</v>
      </c>
      <c r="N341" s="226" t="s">
        <v>38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127</v>
      </c>
      <c r="AT341" s="229" t="s">
        <v>123</v>
      </c>
      <c r="AU341" s="229" t="s">
        <v>83</v>
      </c>
      <c r="AY341" s="17" t="s">
        <v>120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81</v>
      </c>
      <c r="BK341" s="230">
        <f>ROUND(I341*H341,2)</f>
        <v>0</v>
      </c>
      <c r="BL341" s="17" t="s">
        <v>127</v>
      </c>
      <c r="BM341" s="229" t="s">
        <v>509</v>
      </c>
    </row>
    <row r="342" s="2" customFormat="1">
      <c r="A342" s="38"/>
      <c r="B342" s="39"/>
      <c r="C342" s="40"/>
      <c r="D342" s="231" t="s">
        <v>129</v>
      </c>
      <c r="E342" s="40"/>
      <c r="F342" s="232" t="s">
        <v>510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129</v>
      </c>
      <c r="AU342" s="17" t="s">
        <v>83</v>
      </c>
    </row>
    <row r="343" s="2" customFormat="1">
      <c r="A343" s="38"/>
      <c r="B343" s="39"/>
      <c r="C343" s="40"/>
      <c r="D343" s="257" t="s">
        <v>172</v>
      </c>
      <c r="E343" s="40"/>
      <c r="F343" s="258" t="s">
        <v>511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172</v>
      </c>
      <c r="AU343" s="17" t="s">
        <v>83</v>
      </c>
    </row>
    <row r="344" s="14" customFormat="1">
      <c r="A344" s="14"/>
      <c r="B344" s="246"/>
      <c r="C344" s="247"/>
      <c r="D344" s="231" t="s">
        <v>131</v>
      </c>
      <c r="E344" s="248" t="s">
        <v>1</v>
      </c>
      <c r="F344" s="249" t="s">
        <v>512</v>
      </c>
      <c r="G344" s="247"/>
      <c r="H344" s="250">
        <v>8652.4899999999998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131</v>
      </c>
      <c r="AU344" s="256" t="s">
        <v>83</v>
      </c>
      <c r="AV344" s="14" t="s">
        <v>83</v>
      </c>
      <c r="AW344" s="14" t="s">
        <v>30</v>
      </c>
      <c r="AX344" s="14" t="s">
        <v>81</v>
      </c>
      <c r="AY344" s="256" t="s">
        <v>120</v>
      </c>
    </row>
    <row r="345" s="2" customFormat="1" ht="16.5" customHeight="1">
      <c r="A345" s="38"/>
      <c r="B345" s="39"/>
      <c r="C345" s="218" t="s">
        <v>513</v>
      </c>
      <c r="D345" s="218" t="s">
        <v>123</v>
      </c>
      <c r="E345" s="219" t="s">
        <v>514</v>
      </c>
      <c r="F345" s="220" t="s">
        <v>515</v>
      </c>
      <c r="G345" s="221" t="s">
        <v>276</v>
      </c>
      <c r="H345" s="222">
        <v>2161.4000000000001</v>
      </c>
      <c r="I345" s="223"/>
      <c r="J345" s="224">
        <f>ROUND(I345*H345,2)</f>
        <v>0</v>
      </c>
      <c r="K345" s="220" t="s">
        <v>170</v>
      </c>
      <c r="L345" s="44"/>
      <c r="M345" s="225" t="s">
        <v>1</v>
      </c>
      <c r="N345" s="226" t="s">
        <v>38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127</v>
      </c>
      <c r="AT345" s="229" t="s">
        <v>123</v>
      </c>
      <c r="AU345" s="229" t="s">
        <v>83</v>
      </c>
      <c r="AY345" s="17" t="s">
        <v>120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127</v>
      </c>
      <c r="BM345" s="229" t="s">
        <v>516</v>
      </c>
    </row>
    <row r="346" s="2" customFormat="1">
      <c r="A346" s="38"/>
      <c r="B346" s="39"/>
      <c r="C346" s="40"/>
      <c r="D346" s="231" t="s">
        <v>129</v>
      </c>
      <c r="E346" s="40"/>
      <c r="F346" s="232" t="s">
        <v>517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129</v>
      </c>
      <c r="AU346" s="17" t="s">
        <v>83</v>
      </c>
    </row>
    <row r="347" s="2" customFormat="1">
      <c r="A347" s="38"/>
      <c r="B347" s="39"/>
      <c r="C347" s="40"/>
      <c r="D347" s="257" t="s">
        <v>172</v>
      </c>
      <c r="E347" s="40"/>
      <c r="F347" s="258" t="s">
        <v>518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172</v>
      </c>
      <c r="AU347" s="17" t="s">
        <v>83</v>
      </c>
    </row>
    <row r="348" s="2" customFormat="1">
      <c r="A348" s="38"/>
      <c r="B348" s="39"/>
      <c r="C348" s="40"/>
      <c r="D348" s="231" t="s">
        <v>252</v>
      </c>
      <c r="E348" s="40"/>
      <c r="F348" s="263" t="s">
        <v>519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252</v>
      </c>
      <c r="AU348" s="17" t="s">
        <v>83</v>
      </c>
    </row>
    <row r="349" s="13" customFormat="1">
      <c r="A349" s="13"/>
      <c r="B349" s="236"/>
      <c r="C349" s="237"/>
      <c r="D349" s="231" t="s">
        <v>131</v>
      </c>
      <c r="E349" s="238" t="s">
        <v>1</v>
      </c>
      <c r="F349" s="239" t="s">
        <v>254</v>
      </c>
      <c r="G349" s="237"/>
      <c r="H349" s="238" t="s">
        <v>1</v>
      </c>
      <c r="I349" s="240"/>
      <c r="J349" s="237"/>
      <c r="K349" s="237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131</v>
      </c>
      <c r="AU349" s="245" t="s">
        <v>83</v>
      </c>
      <c r="AV349" s="13" t="s">
        <v>81</v>
      </c>
      <c r="AW349" s="13" t="s">
        <v>30</v>
      </c>
      <c r="AX349" s="13" t="s">
        <v>73</v>
      </c>
      <c r="AY349" s="245" t="s">
        <v>120</v>
      </c>
    </row>
    <row r="350" s="14" customFormat="1">
      <c r="A350" s="14"/>
      <c r="B350" s="246"/>
      <c r="C350" s="247"/>
      <c r="D350" s="231" t="s">
        <v>131</v>
      </c>
      <c r="E350" s="248" t="s">
        <v>237</v>
      </c>
      <c r="F350" s="249" t="s">
        <v>238</v>
      </c>
      <c r="G350" s="247"/>
      <c r="H350" s="250">
        <v>740.29999999999995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131</v>
      </c>
      <c r="AU350" s="256" t="s">
        <v>83</v>
      </c>
      <c r="AV350" s="14" t="s">
        <v>83</v>
      </c>
      <c r="AW350" s="14" t="s">
        <v>30</v>
      </c>
      <c r="AX350" s="14" t="s">
        <v>73</v>
      </c>
      <c r="AY350" s="256" t="s">
        <v>120</v>
      </c>
    </row>
    <row r="351" s="14" customFormat="1">
      <c r="A351" s="14"/>
      <c r="B351" s="246"/>
      <c r="C351" s="247"/>
      <c r="D351" s="231" t="s">
        <v>131</v>
      </c>
      <c r="E351" s="248" t="s">
        <v>1</v>
      </c>
      <c r="F351" s="249" t="s">
        <v>233</v>
      </c>
      <c r="G351" s="247"/>
      <c r="H351" s="250">
        <v>1421.0999999999999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131</v>
      </c>
      <c r="AU351" s="256" t="s">
        <v>83</v>
      </c>
      <c r="AV351" s="14" t="s">
        <v>83</v>
      </c>
      <c r="AW351" s="14" t="s">
        <v>30</v>
      </c>
      <c r="AX351" s="14" t="s">
        <v>73</v>
      </c>
      <c r="AY351" s="256" t="s">
        <v>120</v>
      </c>
    </row>
    <row r="352" s="15" customFormat="1">
      <c r="A352" s="15"/>
      <c r="B352" s="264"/>
      <c r="C352" s="265"/>
      <c r="D352" s="231" t="s">
        <v>131</v>
      </c>
      <c r="E352" s="266" t="s">
        <v>1</v>
      </c>
      <c r="F352" s="267" t="s">
        <v>336</v>
      </c>
      <c r="G352" s="265"/>
      <c r="H352" s="268">
        <v>2161.4000000000001</v>
      </c>
      <c r="I352" s="269"/>
      <c r="J352" s="265"/>
      <c r="K352" s="265"/>
      <c r="L352" s="270"/>
      <c r="M352" s="271"/>
      <c r="N352" s="272"/>
      <c r="O352" s="272"/>
      <c r="P352" s="272"/>
      <c r="Q352" s="272"/>
      <c r="R352" s="272"/>
      <c r="S352" s="272"/>
      <c r="T352" s="27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4" t="s">
        <v>131</v>
      </c>
      <c r="AU352" s="274" t="s">
        <v>83</v>
      </c>
      <c r="AV352" s="15" t="s">
        <v>127</v>
      </c>
      <c r="AW352" s="15" t="s">
        <v>30</v>
      </c>
      <c r="AX352" s="15" t="s">
        <v>81</v>
      </c>
      <c r="AY352" s="274" t="s">
        <v>120</v>
      </c>
    </row>
    <row r="353" s="2" customFormat="1" ht="16.5" customHeight="1">
      <c r="A353" s="38"/>
      <c r="B353" s="39"/>
      <c r="C353" s="218" t="s">
        <v>520</v>
      </c>
      <c r="D353" s="218" t="s">
        <v>123</v>
      </c>
      <c r="E353" s="219" t="s">
        <v>521</v>
      </c>
      <c r="F353" s="220" t="s">
        <v>522</v>
      </c>
      <c r="G353" s="221" t="s">
        <v>276</v>
      </c>
      <c r="H353" s="222">
        <v>5089.6999999999998</v>
      </c>
      <c r="I353" s="223"/>
      <c r="J353" s="224">
        <f>ROUND(I353*H353,2)</f>
        <v>0</v>
      </c>
      <c r="K353" s="220" t="s">
        <v>170</v>
      </c>
      <c r="L353" s="44"/>
      <c r="M353" s="225" t="s">
        <v>1</v>
      </c>
      <c r="N353" s="226" t="s">
        <v>38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127</v>
      </c>
      <c r="AT353" s="229" t="s">
        <v>123</v>
      </c>
      <c r="AU353" s="229" t="s">
        <v>83</v>
      </c>
      <c r="AY353" s="17" t="s">
        <v>120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81</v>
      </c>
      <c r="BK353" s="230">
        <f>ROUND(I353*H353,2)</f>
        <v>0</v>
      </c>
      <c r="BL353" s="17" t="s">
        <v>127</v>
      </c>
      <c r="BM353" s="229" t="s">
        <v>523</v>
      </c>
    </row>
    <row r="354" s="2" customFormat="1">
      <c r="A354" s="38"/>
      <c r="B354" s="39"/>
      <c r="C354" s="40"/>
      <c r="D354" s="231" t="s">
        <v>129</v>
      </c>
      <c r="E354" s="40"/>
      <c r="F354" s="232" t="s">
        <v>524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129</v>
      </c>
      <c r="AU354" s="17" t="s">
        <v>83</v>
      </c>
    </row>
    <row r="355" s="2" customFormat="1">
      <c r="A355" s="38"/>
      <c r="B355" s="39"/>
      <c r="C355" s="40"/>
      <c r="D355" s="257" t="s">
        <v>172</v>
      </c>
      <c r="E355" s="40"/>
      <c r="F355" s="258" t="s">
        <v>525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172</v>
      </c>
      <c r="AU355" s="17" t="s">
        <v>83</v>
      </c>
    </row>
    <row r="356" s="14" customFormat="1">
      <c r="A356" s="14"/>
      <c r="B356" s="246"/>
      <c r="C356" s="247"/>
      <c r="D356" s="231" t="s">
        <v>131</v>
      </c>
      <c r="E356" s="248" t="s">
        <v>1</v>
      </c>
      <c r="F356" s="249" t="s">
        <v>497</v>
      </c>
      <c r="G356" s="247"/>
      <c r="H356" s="250">
        <v>5089.6999999999998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131</v>
      </c>
      <c r="AU356" s="256" t="s">
        <v>83</v>
      </c>
      <c r="AV356" s="14" t="s">
        <v>83</v>
      </c>
      <c r="AW356" s="14" t="s">
        <v>30</v>
      </c>
      <c r="AX356" s="14" t="s">
        <v>81</v>
      </c>
      <c r="AY356" s="256" t="s">
        <v>120</v>
      </c>
    </row>
    <row r="357" s="12" customFormat="1" ht="22.8" customHeight="1">
      <c r="A357" s="12"/>
      <c r="B357" s="202"/>
      <c r="C357" s="203"/>
      <c r="D357" s="204" t="s">
        <v>72</v>
      </c>
      <c r="E357" s="216" t="s">
        <v>127</v>
      </c>
      <c r="F357" s="216" t="s">
        <v>526</v>
      </c>
      <c r="G357" s="203"/>
      <c r="H357" s="203"/>
      <c r="I357" s="206"/>
      <c r="J357" s="217">
        <f>BK357</f>
        <v>0</v>
      </c>
      <c r="K357" s="203"/>
      <c r="L357" s="208"/>
      <c r="M357" s="209"/>
      <c r="N357" s="210"/>
      <c r="O357" s="210"/>
      <c r="P357" s="211">
        <f>SUM(P358:P377)</f>
        <v>0</v>
      </c>
      <c r="Q357" s="210"/>
      <c r="R357" s="211">
        <f>SUM(R358:R377)</f>
        <v>14717.856999999998</v>
      </c>
      <c r="S357" s="210"/>
      <c r="T357" s="212">
        <f>SUM(T358:T377)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3" t="s">
        <v>81</v>
      </c>
      <c r="AT357" s="214" t="s">
        <v>72</v>
      </c>
      <c r="AU357" s="214" t="s">
        <v>81</v>
      </c>
      <c r="AY357" s="213" t="s">
        <v>120</v>
      </c>
      <c r="BK357" s="215">
        <f>SUM(BK358:BK377)</f>
        <v>0</v>
      </c>
    </row>
    <row r="358" s="2" customFormat="1" ht="24.15" customHeight="1">
      <c r="A358" s="38"/>
      <c r="B358" s="39"/>
      <c r="C358" s="218" t="s">
        <v>527</v>
      </c>
      <c r="D358" s="218" t="s">
        <v>123</v>
      </c>
      <c r="E358" s="219" t="s">
        <v>528</v>
      </c>
      <c r="F358" s="220" t="s">
        <v>529</v>
      </c>
      <c r="G358" s="221" t="s">
        <v>276</v>
      </c>
      <c r="H358" s="222">
        <v>5505.5</v>
      </c>
      <c r="I358" s="223"/>
      <c r="J358" s="224">
        <f>ROUND(I358*H358,2)</f>
        <v>0</v>
      </c>
      <c r="K358" s="220" t="s">
        <v>170</v>
      </c>
      <c r="L358" s="44"/>
      <c r="M358" s="225" t="s">
        <v>1</v>
      </c>
      <c r="N358" s="226" t="s">
        <v>38</v>
      </c>
      <c r="O358" s="91"/>
      <c r="P358" s="227">
        <f>O358*H358</f>
        <v>0</v>
      </c>
      <c r="Q358" s="227">
        <v>2.0019999999999998</v>
      </c>
      <c r="R358" s="227">
        <f>Q358*H358</f>
        <v>11022.010999999999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127</v>
      </c>
      <c r="AT358" s="229" t="s">
        <v>123</v>
      </c>
      <c r="AU358" s="229" t="s">
        <v>83</v>
      </c>
      <c r="AY358" s="17" t="s">
        <v>120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81</v>
      </c>
      <c r="BK358" s="230">
        <f>ROUND(I358*H358,2)</f>
        <v>0</v>
      </c>
      <c r="BL358" s="17" t="s">
        <v>127</v>
      </c>
      <c r="BM358" s="229" t="s">
        <v>530</v>
      </c>
    </row>
    <row r="359" s="2" customFormat="1">
      <c r="A359" s="38"/>
      <c r="B359" s="39"/>
      <c r="C359" s="40"/>
      <c r="D359" s="231" t="s">
        <v>129</v>
      </c>
      <c r="E359" s="40"/>
      <c r="F359" s="232" t="s">
        <v>531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129</v>
      </c>
      <c r="AU359" s="17" t="s">
        <v>83</v>
      </c>
    </row>
    <row r="360" s="2" customFormat="1">
      <c r="A360" s="38"/>
      <c r="B360" s="39"/>
      <c r="C360" s="40"/>
      <c r="D360" s="257" t="s">
        <v>172</v>
      </c>
      <c r="E360" s="40"/>
      <c r="F360" s="258" t="s">
        <v>532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172</v>
      </c>
      <c r="AU360" s="17" t="s">
        <v>83</v>
      </c>
    </row>
    <row r="361" s="13" customFormat="1">
      <c r="A361" s="13"/>
      <c r="B361" s="236"/>
      <c r="C361" s="237"/>
      <c r="D361" s="231" t="s">
        <v>131</v>
      </c>
      <c r="E361" s="238" t="s">
        <v>1</v>
      </c>
      <c r="F361" s="239" t="s">
        <v>254</v>
      </c>
      <c r="G361" s="237"/>
      <c r="H361" s="238" t="s">
        <v>1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131</v>
      </c>
      <c r="AU361" s="245" t="s">
        <v>83</v>
      </c>
      <c r="AV361" s="13" t="s">
        <v>81</v>
      </c>
      <c r="AW361" s="13" t="s">
        <v>30</v>
      </c>
      <c r="AX361" s="13" t="s">
        <v>73</v>
      </c>
      <c r="AY361" s="245" t="s">
        <v>120</v>
      </c>
    </row>
    <row r="362" s="14" customFormat="1">
      <c r="A362" s="14"/>
      <c r="B362" s="246"/>
      <c r="C362" s="247"/>
      <c r="D362" s="231" t="s">
        <v>131</v>
      </c>
      <c r="E362" s="248" t="s">
        <v>1</v>
      </c>
      <c r="F362" s="249" t="s">
        <v>533</v>
      </c>
      <c r="G362" s="247"/>
      <c r="H362" s="250">
        <v>370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131</v>
      </c>
      <c r="AU362" s="256" t="s">
        <v>83</v>
      </c>
      <c r="AV362" s="14" t="s">
        <v>83</v>
      </c>
      <c r="AW362" s="14" t="s">
        <v>30</v>
      </c>
      <c r="AX362" s="14" t="s">
        <v>73</v>
      </c>
      <c r="AY362" s="256" t="s">
        <v>120</v>
      </c>
    </row>
    <row r="363" s="14" customFormat="1">
      <c r="A363" s="14"/>
      <c r="B363" s="246"/>
      <c r="C363" s="247"/>
      <c r="D363" s="231" t="s">
        <v>131</v>
      </c>
      <c r="E363" s="248" t="s">
        <v>1</v>
      </c>
      <c r="F363" s="249" t="s">
        <v>534</v>
      </c>
      <c r="G363" s="247"/>
      <c r="H363" s="250">
        <v>4711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131</v>
      </c>
      <c r="AU363" s="256" t="s">
        <v>83</v>
      </c>
      <c r="AV363" s="14" t="s">
        <v>83</v>
      </c>
      <c r="AW363" s="14" t="s">
        <v>30</v>
      </c>
      <c r="AX363" s="14" t="s">
        <v>73</v>
      </c>
      <c r="AY363" s="256" t="s">
        <v>120</v>
      </c>
    </row>
    <row r="364" s="14" customFormat="1">
      <c r="A364" s="14"/>
      <c r="B364" s="246"/>
      <c r="C364" s="247"/>
      <c r="D364" s="231" t="s">
        <v>131</v>
      </c>
      <c r="E364" s="248" t="s">
        <v>1</v>
      </c>
      <c r="F364" s="249" t="s">
        <v>535</v>
      </c>
      <c r="G364" s="247"/>
      <c r="H364" s="250">
        <v>424.5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131</v>
      </c>
      <c r="AU364" s="256" t="s">
        <v>83</v>
      </c>
      <c r="AV364" s="14" t="s">
        <v>83</v>
      </c>
      <c r="AW364" s="14" t="s">
        <v>30</v>
      </c>
      <c r="AX364" s="14" t="s">
        <v>73</v>
      </c>
      <c r="AY364" s="256" t="s">
        <v>120</v>
      </c>
    </row>
    <row r="365" s="15" customFormat="1">
      <c r="A365" s="15"/>
      <c r="B365" s="264"/>
      <c r="C365" s="265"/>
      <c r="D365" s="231" t="s">
        <v>131</v>
      </c>
      <c r="E365" s="266" t="s">
        <v>1</v>
      </c>
      <c r="F365" s="267" t="s">
        <v>336</v>
      </c>
      <c r="G365" s="265"/>
      <c r="H365" s="268">
        <v>5505.5</v>
      </c>
      <c r="I365" s="269"/>
      <c r="J365" s="265"/>
      <c r="K365" s="265"/>
      <c r="L365" s="270"/>
      <c r="M365" s="271"/>
      <c r="N365" s="272"/>
      <c r="O365" s="272"/>
      <c r="P365" s="272"/>
      <c r="Q365" s="272"/>
      <c r="R365" s="272"/>
      <c r="S365" s="272"/>
      <c r="T365" s="27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4" t="s">
        <v>131</v>
      </c>
      <c r="AU365" s="274" t="s">
        <v>83</v>
      </c>
      <c r="AV365" s="15" t="s">
        <v>127</v>
      </c>
      <c r="AW365" s="15" t="s">
        <v>30</v>
      </c>
      <c r="AX365" s="15" t="s">
        <v>81</v>
      </c>
      <c r="AY365" s="274" t="s">
        <v>120</v>
      </c>
    </row>
    <row r="366" s="2" customFormat="1" ht="24.15" customHeight="1">
      <c r="A366" s="38"/>
      <c r="B366" s="39"/>
      <c r="C366" s="218" t="s">
        <v>536</v>
      </c>
      <c r="D366" s="218" t="s">
        <v>123</v>
      </c>
      <c r="E366" s="219" t="s">
        <v>537</v>
      </c>
      <c r="F366" s="220" t="s">
        <v>538</v>
      </c>
      <c r="G366" s="221" t="s">
        <v>248</v>
      </c>
      <c r="H366" s="222">
        <v>10682.700000000001</v>
      </c>
      <c r="I366" s="223"/>
      <c r="J366" s="224">
        <f>ROUND(I366*H366,2)</f>
        <v>0</v>
      </c>
      <c r="K366" s="220" t="s">
        <v>170</v>
      </c>
      <c r="L366" s="44"/>
      <c r="M366" s="225" t="s">
        <v>1</v>
      </c>
      <c r="N366" s="226" t="s">
        <v>38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127</v>
      </c>
      <c r="AT366" s="229" t="s">
        <v>123</v>
      </c>
      <c r="AU366" s="229" t="s">
        <v>83</v>
      </c>
      <c r="AY366" s="17" t="s">
        <v>120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81</v>
      </c>
      <c r="BK366" s="230">
        <f>ROUND(I366*H366,2)</f>
        <v>0</v>
      </c>
      <c r="BL366" s="17" t="s">
        <v>127</v>
      </c>
      <c r="BM366" s="229" t="s">
        <v>539</v>
      </c>
    </row>
    <row r="367" s="2" customFormat="1">
      <c r="A367" s="38"/>
      <c r="B367" s="39"/>
      <c r="C367" s="40"/>
      <c r="D367" s="231" t="s">
        <v>129</v>
      </c>
      <c r="E367" s="40"/>
      <c r="F367" s="232" t="s">
        <v>540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129</v>
      </c>
      <c r="AU367" s="17" t="s">
        <v>83</v>
      </c>
    </row>
    <row r="368" s="2" customFormat="1">
      <c r="A368" s="38"/>
      <c r="B368" s="39"/>
      <c r="C368" s="40"/>
      <c r="D368" s="257" t="s">
        <v>172</v>
      </c>
      <c r="E368" s="40"/>
      <c r="F368" s="258" t="s">
        <v>541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172</v>
      </c>
      <c r="AU368" s="17" t="s">
        <v>83</v>
      </c>
    </row>
    <row r="369" s="13" customFormat="1">
      <c r="A369" s="13"/>
      <c r="B369" s="236"/>
      <c r="C369" s="237"/>
      <c r="D369" s="231" t="s">
        <v>131</v>
      </c>
      <c r="E369" s="238" t="s">
        <v>1</v>
      </c>
      <c r="F369" s="239" t="s">
        <v>254</v>
      </c>
      <c r="G369" s="237"/>
      <c r="H369" s="238" t="s">
        <v>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131</v>
      </c>
      <c r="AU369" s="245" t="s">
        <v>83</v>
      </c>
      <c r="AV369" s="13" t="s">
        <v>81</v>
      </c>
      <c r="AW369" s="13" t="s">
        <v>30</v>
      </c>
      <c r="AX369" s="13" t="s">
        <v>73</v>
      </c>
      <c r="AY369" s="245" t="s">
        <v>120</v>
      </c>
    </row>
    <row r="370" s="14" customFormat="1">
      <c r="A370" s="14"/>
      <c r="B370" s="246"/>
      <c r="C370" s="247"/>
      <c r="D370" s="231" t="s">
        <v>131</v>
      </c>
      <c r="E370" s="248" t="s">
        <v>1</v>
      </c>
      <c r="F370" s="249" t="s">
        <v>542</v>
      </c>
      <c r="G370" s="247"/>
      <c r="H370" s="250">
        <v>10682.700000000001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131</v>
      </c>
      <c r="AU370" s="256" t="s">
        <v>83</v>
      </c>
      <c r="AV370" s="14" t="s">
        <v>83</v>
      </c>
      <c r="AW370" s="14" t="s">
        <v>30</v>
      </c>
      <c r="AX370" s="14" t="s">
        <v>81</v>
      </c>
      <c r="AY370" s="256" t="s">
        <v>120</v>
      </c>
    </row>
    <row r="371" s="2" customFormat="1" ht="33" customHeight="1">
      <c r="A371" s="38"/>
      <c r="B371" s="39"/>
      <c r="C371" s="218" t="s">
        <v>543</v>
      </c>
      <c r="D371" s="218" t="s">
        <v>123</v>
      </c>
      <c r="E371" s="219" t="s">
        <v>544</v>
      </c>
      <c r="F371" s="220" t="s">
        <v>545</v>
      </c>
      <c r="G371" s="221" t="s">
        <v>276</v>
      </c>
      <c r="H371" s="222">
        <v>2399.9000000000001</v>
      </c>
      <c r="I371" s="223"/>
      <c r="J371" s="224">
        <f>ROUND(I371*H371,2)</f>
        <v>0</v>
      </c>
      <c r="K371" s="220" t="s">
        <v>170</v>
      </c>
      <c r="L371" s="44"/>
      <c r="M371" s="225" t="s">
        <v>1</v>
      </c>
      <c r="N371" s="226" t="s">
        <v>38</v>
      </c>
      <c r="O371" s="91"/>
      <c r="P371" s="227">
        <f>O371*H371</f>
        <v>0</v>
      </c>
      <c r="Q371" s="227">
        <v>1.54</v>
      </c>
      <c r="R371" s="227">
        <f>Q371*H371</f>
        <v>3695.846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127</v>
      </c>
      <c r="AT371" s="229" t="s">
        <v>123</v>
      </c>
      <c r="AU371" s="229" t="s">
        <v>83</v>
      </c>
      <c r="AY371" s="17" t="s">
        <v>120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81</v>
      </c>
      <c r="BK371" s="230">
        <f>ROUND(I371*H371,2)</f>
        <v>0</v>
      </c>
      <c r="BL371" s="17" t="s">
        <v>127</v>
      </c>
      <c r="BM371" s="229" t="s">
        <v>546</v>
      </c>
    </row>
    <row r="372" s="2" customFormat="1">
      <c r="A372" s="38"/>
      <c r="B372" s="39"/>
      <c r="C372" s="40"/>
      <c r="D372" s="231" t="s">
        <v>129</v>
      </c>
      <c r="E372" s="40"/>
      <c r="F372" s="232" t="s">
        <v>547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129</v>
      </c>
      <c r="AU372" s="17" t="s">
        <v>83</v>
      </c>
    </row>
    <row r="373" s="2" customFormat="1">
      <c r="A373" s="38"/>
      <c r="B373" s="39"/>
      <c r="C373" s="40"/>
      <c r="D373" s="257" t="s">
        <v>172</v>
      </c>
      <c r="E373" s="40"/>
      <c r="F373" s="258" t="s">
        <v>548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172</v>
      </c>
      <c r="AU373" s="17" t="s">
        <v>83</v>
      </c>
    </row>
    <row r="374" s="13" customFormat="1">
      <c r="A374" s="13"/>
      <c r="B374" s="236"/>
      <c r="C374" s="237"/>
      <c r="D374" s="231" t="s">
        <v>131</v>
      </c>
      <c r="E374" s="238" t="s">
        <v>1</v>
      </c>
      <c r="F374" s="239" t="s">
        <v>254</v>
      </c>
      <c r="G374" s="237"/>
      <c r="H374" s="238" t="s">
        <v>1</v>
      </c>
      <c r="I374" s="240"/>
      <c r="J374" s="237"/>
      <c r="K374" s="237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131</v>
      </c>
      <c r="AU374" s="245" t="s">
        <v>83</v>
      </c>
      <c r="AV374" s="13" t="s">
        <v>81</v>
      </c>
      <c r="AW374" s="13" t="s">
        <v>30</v>
      </c>
      <c r="AX374" s="13" t="s">
        <v>73</v>
      </c>
      <c r="AY374" s="245" t="s">
        <v>120</v>
      </c>
    </row>
    <row r="375" s="14" customFormat="1">
      <c r="A375" s="14"/>
      <c r="B375" s="246"/>
      <c r="C375" s="247"/>
      <c r="D375" s="231" t="s">
        <v>131</v>
      </c>
      <c r="E375" s="248" t="s">
        <v>1</v>
      </c>
      <c r="F375" s="249" t="s">
        <v>549</v>
      </c>
      <c r="G375" s="247"/>
      <c r="H375" s="250">
        <v>2294.5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131</v>
      </c>
      <c r="AU375" s="256" t="s">
        <v>83</v>
      </c>
      <c r="AV375" s="14" t="s">
        <v>83</v>
      </c>
      <c r="AW375" s="14" t="s">
        <v>30</v>
      </c>
      <c r="AX375" s="14" t="s">
        <v>73</v>
      </c>
      <c r="AY375" s="256" t="s">
        <v>120</v>
      </c>
    </row>
    <row r="376" s="14" customFormat="1">
      <c r="A376" s="14"/>
      <c r="B376" s="246"/>
      <c r="C376" s="247"/>
      <c r="D376" s="231" t="s">
        <v>131</v>
      </c>
      <c r="E376" s="248" t="s">
        <v>1</v>
      </c>
      <c r="F376" s="249" t="s">
        <v>550</v>
      </c>
      <c r="G376" s="247"/>
      <c r="H376" s="250">
        <v>105.40000000000001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131</v>
      </c>
      <c r="AU376" s="256" t="s">
        <v>83</v>
      </c>
      <c r="AV376" s="14" t="s">
        <v>83</v>
      </c>
      <c r="AW376" s="14" t="s">
        <v>30</v>
      </c>
      <c r="AX376" s="14" t="s">
        <v>73</v>
      </c>
      <c r="AY376" s="256" t="s">
        <v>120</v>
      </c>
    </row>
    <row r="377" s="15" customFormat="1">
      <c r="A377" s="15"/>
      <c r="B377" s="264"/>
      <c r="C377" s="265"/>
      <c r="D377" s="231" t="s">
        <v>131</v>
      </c>
      <c r="E377" s="266" t="s">
        <v>1</v>
      </c>
      <c r="F377" s="267" t="s">
        <v>336</v>
      </c>
      <c r="G377" s="265"/>
      <c r="H377" s="268">
        <v>2399.9000000000001</v>
      </c>
      <c r="I377" s="269"/>
      <c r="J377" s="265"/>
      <c r="K377" s="265"/>
      <c r="L377" s="270"/>
      <c r="M377" s="271"/>
      <c r="N377" s="272"/>
      <c r="O377" s="272"/>
      <c r="P377" s="272"/>
      <c r="Q377" s="272"/>
      <c r="R377" s="272"/>
      <c r="S377" s="272"/>
      <c r="T377" s="273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4" t="s">
        <v>131</v>
      </c>
      <c r="AU377" s="274" t="s">
        <v>83</v>
      </c>
      <c r="AV377" s="15" t="s">
        <v>127</v>
      </c>
      <c r="AW377" s="15" t="s">
        <v>30</v>
      </c>
      <c r="AX377" s="15" t="s">
        <v>81</v>
      </c>
      <c r="AY377" s="274" t="s">
        <v>120</v>
      </c>
    </row>
    <row r="378" s="12" customFormat="1" ht="22.8" customHeight="1">
      <c r="A378" s="12"/>
      <c r="B378" s="202"/>
      <c r="C378" s="203"/>
      <c r="D378" s="204" t="s">
        <v>72</v>
      </c>
      <c r="E378" s="216" t="s">
        <v>134</v>
      </c>
      <c r="F378" s="216" t="s">
        <v>551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SUM(P379:P388)</f>
        <v>0</v>
      </c>
      <c r="Q378" s="210"/>
      <c r="R378" s="211">
        <f>SUM(R379:R388)</f>
        <v>0</v>
      </c>
      <c r="S378" s="210"/>
      <c r="T378" s="212">
        <f>SUM(T379:T388)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81</v>
      </c>
      <c r="AT378" s="214" t="s">
        <v>72</v>
      </c>
      <c r="AU378" s="214" t="s">
        <v>81</v>
      </c>
      <c r="AY378" s="213" t="s">
        <v>120</v>
      </c>
      <c r="BK378" s="215">
        <f>SUM(BK379:BK388)</f>
        <v>0</v>
      </c>
    </row>
    <row r="379" s="2" customFormat="1" ht="24.15" customHeight="1">
      <c r="A379" s="38"/>
      <c r="B379" s="39"/>
      <c r="C379" s="218" t="s">
        <v>552</v>
      </c>
      <c r="D379" s="218" t="s">
        <v>123</v>
      </c>
      <c r="E379" s="219" t="s">
        <v>553</v>
      </c>
      <c r="F379" s="220" t="s">
        <v>554</v>
      </c>
      <c r="G379" s="221" t="s">
        <v>248</v>
      </c>
      <c r="H379" s="222">
        <v>1865</v>
      </c>
      <c r="I379" s="223"/>
      <c r="J379" s="224">
        <f>ROUND(I379*H379,2)</f>
        <v>0</v>
      </c>
      <c r="K379" s="220" t="s">
        <v>170</v>
      </c>
      <c r="L379" s="44"/>
      <c r="M379" s="225" t="s">
        <v>1</v>
      </c>
      <c r="N379" s="226" t="s">
        <v>38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127</v>
      </c>
      <c r="AT379" s="229" t="s">
        <v>123</v>
      </c>
      <c r="AU379" s="229" t="s">
        <v>83</v>
      </c>
      <c r="AY379" s="17" t="s">
        <v>120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81</v>
      </c>
      <c r="BK379" s="230">
        <f>ROUND(I379*H379,2)</f>
        <v>0</v>
      </c>
      <c r="BL379" s="17" t="s">
        <v>127</v>
      </c>
      <c r="BM379" s="229" t="s">
        <v>555</v>
      </c>
    </row>
    <row r="380" s="2" customFormat="1">
      <c r="A380" s="38"/>
      <c r="B380" s="39"/>
      <c r="C380" s="40"/>
      <c r="D380" s="231" t="s">
        <v>129</v>
      </c>
      <c r="E380" s="40"/>
      <c r="F380" s="232" t="s">
        <v>556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129</v>
      </c>
      <c r="AU380" s="17" t="s">
        <v>83</v>
      </c>
    </row>
    <row r="381" s="2" customFormat="1">
      <c r="A381" s="38"/>
      <c r="B381" s="39"/>
      <c r="C381" s="40"/>
      <c r="D381" s="257" t="s">
        <v>172</v>
      </c>
      <c r="E381" s="40"/>
      <c r="F381" s="258" t="s">
        <v>557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172</v>
      </c>
      <c r="AU381" s="17" t="s">
        <v>83</v>
      </c>
    </row>
    <row r="382" s="13" customFormat="1">
      <c r="A382" s="13"/>
      <c r="B382" s="236"/>
      <c r="C382" s="237"/>
      <c r="D382" s="231" t="s">
        <v>131</v>
      </c>
      <c r="E382" s="238" t="s">
        <v>1</v>
      </c>
      <c r="F382" s="239" t="s">
        <v>254</v>
      </c>
      <c r="G382" s="237"/>
      <c r="H382" s="238" t="s">
        <v>1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131</v>
      </c>
      <c r="AU382" s="245" t="s">
        <v>83</v>
      </c>
      <c r="AV382" s="13" t="s">
        <v>81</v>
      </c>
      <c r="AW382" s="13" t="s">
        <v>30</v>
      </c>
      <c r="AX382" s="13" t="s">
        <v>73</v>
      </c>
      <c r="AY382" s="245" t="s">
        <v>120</v>
      </c>
    </row>
    <row r="383" s="14" customFormat="1">
      <c r="A383" s="14"/>
      <c r="B383" s="246"/>
      <c r="C383" s="247"/>
      <c r="D383" s="231" t="s">
        <v>131</v>
      </c>
      <c r="E383" s="248" t="s">
        <v>1</v>
      </c>
      <c r="F383" s="249" t="s">
        <v>468</v>
      </c>
      <c r="G383" s="247"/>
      <c r="H383" s="250">
        <v>1865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131</v>
      </c>
      <c r="AU383" s="256" t="s">
        <v>83</v>
      </c>
      <c r="AV383" s="14" t="s">
        <v>83</v>
      </c>
      <c r="AW383" s="14" t="s">
        <v>30</v>
      </c>
      <c r="AX383" s="14" t="s">
        <v>81</v>
      </c>
      <c r="AY383" s="256" t="s">
        <v>120</v>
      </c>
    </row>
    <row r="384" s="2" customFormat="1" ht="33" customHeight="1">
      <c r="A384" s="38"/>
      <c r="B384" s="39"/>
      <c r="C384" s="218" t="s">
        <v>558</v>
      </c>
      <c r="D384" s="218" t="s">
        <v>123</v>
      </c>
      <c r="E384" s="219" t="s">
        <v>559</v>
      </c>
      <c r="F384" s="220" t="s">
        <v>560</v>
      </c>
      <c r="G384" s="221" t="s">
        <v>248</v>
      </c>
      <c r="H384" s="222">
        <v>1865</v>
      </c>
      <c r="I384" s="223"/>
      <c r="J384" s="224">
        <f>ROUND(I384*H384,2)</f>
        <v>0</v>
      </c>
      <c r="K384" s="220" t="s">
        <v>170</v>
      </c>
      <c r="L384" s="44"/>
      <c r="M384" s="225" t="s">
        <v>1</v>
      </c>
      <c r="N384" s="226" t="s">
        <v>38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127</v>
      </c>
      <c r="AT384" s="229" t="s">
        <v>123</v>
      </c>
      <c r="AU384" s="229" t="s">
        <v>83</v>
      </c>
      <c r="AY384" s="17" t="s">
        <v>120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81</v>
      </c>
      <c r="BK384" s="230">
        <f>ROUND(I384*H384,2)</f>
        <v>0</v>
      </c>
      <c r="BL384" s="17" t="s">
        <v>127</v>
      </c>
      <c r="BM384" s="229" t="s">
        <v>561</v>
      </c>
    </row>
    <row r="385" s="2" customFormat="1">
      <c r="A385" s="38"/>
      <c r="B385" s="39"/>
      <c r="C385" s="40"/>
      <c r="D385" s="231" t="s">
        <v>129</v>
      </c>
      <c r="E385" s="40"/>
      <c r="F385" s="232" t="s">
        <v>562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129</v>
      </c>
      <c r="AU385" s="17" t="s">
        <v>83</v>
      </c>
    </row>
    <row r="386" s="2" customFormat="1">
      <c r="A386" s="38"/>
      <c r="B386" s="39"/>
      <c r="C386" s="40"/>
      <c r="D386" s="257" t="s">
        <v>172</v>
      </c>
      <c r="E386" s="40"/>
      <c r="F386" s="258" t="s">
        <v>563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172</v>
      </c>
      <c r="AU386" s="17" t="s">
        <v>83</v>
      </c>
    </row>
    <row r="387" s="13" customFormat="1">
      <c r="A387" s="13"/>
      <c r="B387" s="236"/>
      <c r="C387" s="237"/>
      <c r="D387" s="231" t="s">
        <v>131</v>
      </c>
      <c r="E387" s="238" t="s">
        <v>1</v>
      </c>
      <c r="F387" s="239" t="s">
        <v>254</v>
      </c>
      <c r="G387" s="237"/>
      <c r="H387" s="238" t="s">
        <v>1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131</v>
      </c>
      <c r="AU387" s="245" t="s">
        <v>83</v>
      </c>
      <c r="AV387" s="13" t="s">
        <v>81</v>
      </c>
      <c r="AW387" s="13" t="s">
        <v>30</v>
      </c>
      <c r="AX387" s="13" t="s">
        <v>73</v>
      </c>
      <c r="AY387" s="245" t="s">
        <v>120</v>
      </c>
    </row>
    <row r="388" s="14" customFormat="1">
      <c r="A388" s="14"/>
      <c r="B388" s="246"/>
      <c r="C388" s="247"/>
      <c r="D388" s="231" t="s">
        <v>131</v>
      </c>
      <c r="E388" s="248" t="s">
        <v>1</v>
      </c>
      <c r="F388" s="249" t="s">
        <v>468</v>
      </c>
      <c r="G388" s="247"/>
      <c r="H388" s="250">
        <v>1865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131</v>
      </c>
      <c r="AU388" s="256" t="s">
        <v>83</v>
      </c>
      <c r="AV388" s="14" t="s">
        <v>83</v>
      </c>
      <c r="AW388" s="14" t="s">
        <v>30</v>
      </c>
      <c r="AX388" s="14" t="s">
        <v>81</v>
      </c>
      <c r="AY388" s="256" t="s">
        <v>120</v>
      </c>
    </row>
    <row r="389" s="12" customFormat="1" ht="22.8" customHeight="1">
      <c r="A389" s="12"/>
      <c r="B389" s="202"/>
      <c r="C389" s="203"/>
      <c r="D389" s="204" t="s">
        <v>72</v>
      </c>
      <c r="E389" s="216" t="s">
        <v>121</v>
      </c>
      <c r="F389" s="216" t="s">
        <v>122</v>
      </c>
      <c r="G389" s="203"/>
      <c r="H389" s="203"/>
      <c r="I389" s="206"/>
      <c r="J389" s="217">
        <f>BK389</f>
        <v>0</v>
      </c>
      <c r="K389" s="203"/>
      <c r="L389" s="208"/>
      <c r="M389" s="209"/>
      <c r="N389" s="210"/>
      <c r="O389" s="210"/>
      <c r="P389" s="211">
        <f>SUM(P390:P399)</f>
        <v>0</v>
      </c>
      <c r="Q389" s="210"/>
      <c r="R389" s="211">
        <f>SUM(R390:R399)</f>
        <v>0.14774199999999998</v>
      </c>
      <c r="S389" s="210"/>
      <c r="T389" s="212">
        <f>SUM(T390:T399)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3" t="s">
        <v>81</v>
      </c>
      <c r="AT389" s="214" t="s">
        <v>72</v>
      </c>
      <c r="AU389" s="214" t="s">
        <v>81</v>
      </c>
      <c r="AY389" s="213" t="s">
        <v>120</v>
      </c>
      <c r="BK389" s="215">
        <f>SUM(BK390:BK399)</f>
        <v>0</v>
      </c>
    </row>
    <row r="390" s="2" customFormat="1" ht="33" customHeight="1">
      <c r="A390" s="38"/>
      <c r="B390" s="39"/>
      <c r="C390" s="218" t="s">
        <v>564</v>
      </c>
      <c r="D390" s="218" t="s">
        <v>123</v>
      </c>
      <c r="E390" s="219" t="s">
        <v>565</v>
      </c>
      <c r="F390" s="220" t="s">
        <v>566</v>
      </c>
      <c r="G390" s="221" t="s">
        <v>567</v>
      </c>
      <c r="H390" s="222">
        <v>242.19999999999999</v>
      </c>
      <c r="I390" s="223"/>
      <c r="J390" s="224">
        <f>ROUND(I390*H390,2)</f>
        <v>0</v>
      </c>
      <c r="K390" s="220" t="s">
        <v>170</v>
      </c>
      <c r="L390" s="44"/>
      <c r="M390" s="225" t="s">
        <v>1</v>
      </c>
      <c r="N390" s="226" t="s">
        <v>38</v>
      </c>
      <c r="O390" s="91"/>
      <c r="P390" s="227">
        <f>O390*H390</f>
        <v>0</v>
      </c>
      <c r="Q390" s="227">
        <v>0.00060999999999999997</v>
      </c>
      <c r="R390" s="227">
        <f>Q390*H390</f>
        <v>0.14774199999999998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127</v>
      </c>
      <c r="AT390" s="229" t="s">
        <v>123</v>
      </c>
      <c r="AU390" s="229" t="s">
        <v>83</v>
      </c>
      <c r="AY390" s="17" t="s">
        <v>120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81</v>
      </c>
      <c r="BK390" s="230">
        <f>ROUND(I390*H390,2)</f>
        <v>0</v>
      </c>
      <c r="BL390" s="17" t="s">
        <v>127</v>
      </c>
      <c r="BM390" s="229" t="s">
        <v>568</v>
      </c>
    </row>
    <row r="391" s="2" customFormat="1">
      <c r="A391" s="38"/>
      <c r="B391" s="39"/>
      <c r="C391" s="40"/>
      <c r="D391" s="231" t="s">
        <v>129</v>
      </c>
      <c r="E391" s="40"/>
      <c r="F391" s="232" t="s">
        <v>569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129</v>
      </c>
      <c r="AU391" s="17" t="s">
        <v>83</v>
      </c>
    </row>
    <row r="392" s="2" customFormat="1">
      <c r="A392" s="38"/>
      <c r="B392" s="39"/>
      <c r="C392" s="40"/>
      <c r="D392" s="257" t="s">
        <v>172</v>
      </c>
      <c r="E392" s="40"/>
      <c r="F392" s="258" t="s">
        <v>570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172</v>
      </c>
      <c r="AU392" s="17" t="s">
        <v>83</v>
      </c>
    </row>
    <row r="393" s="13" customFormat="1">
      <c r="A393" s="13"/>
      <c r="B393" s="236"/>
      <c r="C393" s="237"/>
      <c r="D393" s="231" t="s">
        <v>131</v>
      </c>
      <c r="E393" s="238" t="s">
        <v>1</v>
      </c>
      <c r="F393" s="239" t="s">
        <v>254</v>
      </c>
      <c r="G393" s="237"/>
      <c r="H393" s="238" t="s">
        <v>1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131</v>
      </c>
      <c r="AU393" s="245" t="s">
        <v>83</v>
      </c>
      <c r="AV393" s="13" t="s">
        <v>81</v>
      </c>
      <c r="AW393" s="13" t="s">
        <v>30</v>
      </c>
      <c r="AX393" s="13" t="s">
        <v>73</v>
      </c>
      <c r="AY393" s="245" t="s">
        <v>120</v>
      </c>
    </row>
    <row r="394" s="14" customFormat="1">
      <c r="A394" s="14"/>
      <c r="B394" s="246"/>
      <c r="C394" s="247"/>
      <c r="D394" s="231" t="s">
        <v>131</v>
      </c>
      <c r="E394" s="248" t="s">
        <v>1</v>
      </c>
      <c r="F394" s="249" t="s">
        <v>571</v>
      </c>
      <c r="G394" s="247"/>
      <c r="H394" s="250">
        <v>242.19999999999999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131</v>
      </c>
      <c r="AU394" s="256" t="s">
        <v>83</v>
      </c>
      <c r="AV394" s="14" t="s">
        <v>83</v>
      </c>
      <c r="AW394" s="14" t="s">
        <v>30</v>
      </c>
      <c r="AX394" s="14" t="s">
        <v>81</v>
      </c>
      <c r="AY394" s="256" t="s">
        <v>120</v>
      </c>
    </row>
    <row r="395" s="2" customFormat="1" ht="16.5" customHeight="1">
      <c r="A395" s="38"/>
      <c r="B395" s="39"/>
      <c r="C395" s="218" t="s">
        <v>572</v>
      </c>
      <c r="D395" s="218" t="s">
        <v>123</v>
      </c>
      <c r="E395" s="219" t="s">
        <v>573</v>
      </c>
      <c r="F395" s="220" t="s">
        <v>574</v>
      </c>
      <c r="G395" s="221" t="s">
        <v>567</v>
      </c>
      <c r="H395" s="222">
        <v>242.19999999999999</v>
      </c>
      <c r="I395" s="223"/>
      <c r="J395" s="224">
        <f>ROUND(I395*H395,2)</f>
        <v>0</v>
      </c>
      <c r="K395" s="220" t="s">
        <v>170</v>
      </c>
      <c r="L395" s="44"/>
      <c r="M395" s="225" t="s">
        <v>1</v>
      </c>
      <c r="N395" s="226" t="s">
        <v>38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127</v>
      </c>
      <c r="AT395" s="229" t="s">
        <v>123</v>
      </c>
      <c r="AU395" s="229" t="s">
        <v>83</v>
      </c>
      <c r="AY395" s="17" t="s">
        <v>120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81</v>
      </c>
      <c r="BK395" s="230">
        <f>ROUND(I395*H395,2)</f>
        <v>0</v>
      </c>
      <c r="BL395" s="17" t="s">
        <v>127</v>
      </c>
      <c r="BM395" s="229" t="s">
        <v>575</v>
      </c>
    </row>
    <row r="396" s="2" customFormat="1">
      <c r="A396" s="38"/>
      <c r="B396" s="39"/>
      <c r="C396" s="40"/>
      <c r="D396" s="231" t="s">
        <v>129</v>
      </c>
      <c r="E396" s="40"/>
      <c r="F396" s="232" t="s">
        <v>576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129</v>
      </c>
      <c r="AU396" s="17" t="s">
        <v>83</v>
      </c>
    </row>
    <row r="397" s="2" customFormat="1">
      <c r="A397" s="38"/>
      <c r="B397" s="39"/>
      <c r="C397" s="40"/>
      <c r="D397" s="257" t="s">
        <v>172</v>
      </c>
      <c r="E397" s="40"/>
      <c r="F397" s="258" t="s">
        <v>577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172</v>
      </c>
      <c r="AU397" s="17" t="s">
        <v>83</v>
      </c>
    </row>
    <row r="398" s="13" customFormat="1">
      <c r="A398" s="13"/>
      <c r="B398" s="236"/>
      <c r="C398" s="237"/>
      <c r="D398" s="231" t="s">
        <v>131</v>
      </c>
      <c r="E398" s="238" t="s">
        <v>1</v>
      </c>
      <c r="F398" s="239" t="s">
        <v>254</v>
      </c>
      <c r="G398" s="237"/>
      <c r="H398" s="238" t="s">
        <v>1</v>
      </c>
      <c r="I398" s="240"/>
      <c r="J398" s="237"/>
      <c r="K398" s="237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131</v>
      </c>
      <c r="AU398" s="245" t="s">
        <v>83</v>
      </c>
      <c r="AV398" s="13" t="s">
        <v>81</v>
      </c>
      <c r="AW398" s="13" t="s">
        <v>30</v>
      </c>
      <c r="AX398" s="13" t="s">
        <v>73</v>
      </c>
      <c r="AY398" s="245" t="s">
        <v>120</v>
      </c>
    </row>
    <row r="399" s="14" customFormat="1">
      <c r="A399" s="14"/>
      <c r="B399" s="246"/>
      <c r="C399" s="247"/>
      <c r="D399" s="231" t="s">
        <v>131</v>
      </c>
      <c r="E399" s="248" t="s">
        <v>1</v>
      </c>
      <c r="F399" s="249" t="s">
        <v>571</v>
      </c>
      <c r="G399" s="247"/>
      <c r="H399" s="250">
        <v>242.19999999999999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131</v>
      </c>
      <c r="AU399" s="256" t="s">
        <v>83</v>
      </c>
      <c r="AV399" s="14" t="s">
        <v>83</v>
      </c>
      <c r="AW399" s="14" t="s">
        <v>30</v>
      </c>
      <c r="AX399" s="14" t="s">
        <v>81</v>
      </c>
      <c r="AY399" s="256" t="s">
        <v>120</v>
      </c>
    </row>
    <row r="400" s="12" customFormat="1" ht="22.8" customHeight="1">
      <c r="A400" s="12"/>
      <c r="B400" s="202"/>
      <c r="C400" s="203"/>
      <c r="D400" s="204" t="s">
        <v>72</v>
      </c>
      <c r="E400" s="216" t="s">
        <v>578</v>
      </c>
      <c r="F400" s="216" t="s">
        <v>579</v>
      </c>
      <c r="G400" s="203"/>
      <c r="H400" s="203"/>
      <c r="I400" s="206"/>
      <c r="J400" s="217">
        <f>BK400</f>
        <v>0</v>
      </c>
      <c r="K400" s="203"/>
      <c r="L400" s="208"/>
      <c r="M400" s="209"/>
      <c r="N400" s="210"/>
      <c r="O400" s="210"/>
      <c r="P400" s="211">
        <f>SUM(P401:P414)</f>
        <v>0</v>
      </c>
      <c r="Q400" s="210"/>
      <c r="R400" s="211">
        <f>SUM(R401:R414)</f>
        <v>0</v>
      </c>
      <c r="S400" s="210"/>
      <c r="T400" s="212">
        <f>SUM(T401:T414)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3" t="s">
        <v>81</v>
      </c>
      <c r="AT400" s="214" t="s">
        <v>72</v>
      </c>
      <c r="AU400" s="214" t="s">
        <v>81</v>
      </c>
      <c r="AY400" s="213" t="s">
        <v>120</v>
      </c>
      <c r="BK400" s="215">
        <f>SUM(BK401:BK414)</f>
        <v>0</v>
      </c>
    </row>
    <row r="401" s="2" customFormat="1" ht="21.75" customHeight="1">
      <c r="A401" s="38"/>
      <c r="B401" s="39"/>
      <c r="C401" s="218" t="s">
        <v>580</v>
      </c>
      <c r="D401" s="218" t="s">
        <v>123</v>
      </c>
      <c r="E401" s="219" t="s">
        <v>581</v>
      </c>
      <c r="F401" s="220" t="s">
        <v>582</v>
      </c>
      <c r="G401" s="221" t="s">
        <v>508</v>
      </c>
      <c r="H401" s="222">
        <v>214.5</v>
      </c>
      <c r="I401" s="223"/>
      <c r="J401" s="224">
        <f>ROUND(I401*H401,2)</f>
        <v>0</v>
      </c>
      <c r="K401" s="220" t="s">
        <v>170</v>
      </c>
      <c r="L401" s="44"/>
      <c r="M401" s="225" t="s">
        <v>1</v>
      </c>
      <c r="N401" s="226" t="s">
        <v>38</v>
      </c>
      <c r="O401" s="91"/>
      <c r="P401" s="227">
        <f>O401*H401</f>
        <v>0</v>
      </c>
      <c r="Q401" s="227">
        <v>0</v>
      </c>
      <c r="R401" s="227">
        <f>Q401*H401</f>
        <v>0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127</v>
      </c>
      <c r="AT401" s="229" t="s">
        <v>123</v>
      </c>
      <c r="AU401" s="229" t="s">
        <v>83</v>
      </c>
      <c r="AY401" s="17" t="s">
        <v>120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81</v>
      </c>
      <c r="BK401" s="230">
        <f>ROUND(I401*H401,2)</f>
        <v>0</v>
      </c>
      <c r="BL401" s="17" t="s">
        <v>127</v>
      </c>
      <c r="BM401" s="229" t="s">
        <v>583</v>
      </c>
    </row>
    <row r="402" s="2" customFormat="1">
      <c r="A402" s="38"/>
      <c r="B402" s="39"/>
      <c r="C402" s="40"/>
      <c r="D402" s="231" t="s">
        <v>129</v>
      </c>
      <c r="E402" s="40"/>
      <c r="F402" s="232" t="s">
        <v>584</v>
      </c>
      <c r="G402" s="40"/>
      <c r="H402" s="40"/>
      <c r="I402" s="233"/>
      <c r="J402" s="40"/>
      <c r="K402" s="40"/>
      <c r="L402" s="44"/>
      <c r="M402" s="234"/>
      <c r="N402" s="235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129</v>
      </c>
      <c r="AU402" s="17" t="s">
        <v>83</v>
      </c>
    </row>
    <row r="403" s="2" customFormat="1">
      <c r="A403" s="38"/>
      <c r="B403" s="39"/>
      <c r="C403" s="40"/>
      <c r="D403" s="257" t="s">
        <v>172</v>
      </c>
      <c r="E403" s="40"/>
      <c r="F403" s="258" t="s">
        <v>585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172</v>
      </c>
      <c r="AU403" s="17" t="s">
        <v>83</v>
      </c>
    </row>
    <row r="404" s="14" customFormat="1">
      <c r="A404" s="14"/>
      <c r="B404" s="246"/>
      <c r="C404" s="247"/>
      <c r="D404" s="231" t="s">
        <v>131</v>
      </c>
      <c r="E404" s="248" t="s">
        <v>1</v>
      </c>
      <c r="F404" s="249" t="s">
        <v>586</v>
      </c>
      <c r="G404" s="247"/>
      <c r="H404" s="250">
        <v>214.5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131</v>
      </c>
      <c r="AU404" s="256" t="s">
        <v>83</v>
      </c>
      <c r="AV404" s="14" t="s">
        <v>83</v>
      </c>
      <c r="AW404" s="14" t="s">
        <v>30</v>
      </c>
      <c r="AX404" s="14" t="s">
        <v>81</v>
      </c>
      <c r="AY404" s="256" t="s">
        <v>120</v>
      </c>
    </row>
    <row r="405" s="2" customFormat="1" ht="24.15" customHeight="1">
      <c r="A405" s="38"/>
      <c r="B405" s="39"/>
      <c r="C405" s="218" t="s">
        <v>587</v>
      </c>
      <c r="D405" s="218" t="s">
        <v>123</v>
      </c>
      <c r="E405" s="219" t="s">
        <v>588</v>
      </c>
      <c r="F405" s="220" t="s">
        <v>589</v>
      </c>
      <c r="G405" s="221" t="s">
        <v>508</v>
      </c>
      <c r="H405" s="222">
        <v>6220.5</v>
      </c>
      <c r="I405" s="223"/>
      <c r="J405" s="224">
        <f>ROUND(I405*H405,2)</f>
        <v>0</v>
      </c>
      <c r="K405" s="220" t="s">
        <v>170</v>
      </c>
      <c r="L405" s="44"/>
      <c r="M405" s="225" t="s">
        <v>1</v>
      </c>
      <c r="N405" s="226" t="s">
        <v>38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127</v>
      </c>
      <c r="AT405" s="229" t="s">
        <v>123</v>
      </c>
      <c r="AU405" s="229" t="s">
        <v>83</v>
      </c>
      <c r="AY405" s="17" t="s">
        <v>120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81</v>
      </c>
      <c r="BK405" s="230">
        <f>ROUND(I405*H405,2)</f>
        <v>0</v>
      </c>
      <c r="BL405" s="17" t="s">
        <v>127</v>
      </c>
      <c r="BM405" s="229" t="s">
        <v>590</v>
      </c>
    </row>
    <row r="406" s="2" customFormat="1">
      <c r="A406" s="38"/>
      <c r="B406" s="39"/>
      <c r="C406" s="40"/>
      <c r="D406" s="231" t="s">
        <v>129</v>
      </c>
      <c r="E406" s="40"/>
      <c r="F406" s="232" t="s">
        <v>591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129</v>
      </c>
      <c r="AU406" s="17" t="s">
        <v>83</v>
      </c>
    </row>
    <row r="407" s="2" customFormat="1">
      <c r="A407" s="38"/>
      <c r="B407" s="39"/>
      <c r="C407" s="40"/>
      <c r="D407" s="257" t="s">
        <v>172</v>
      </c>
      <c r="E407" s="40"/>
      <c r="F407" s="258" t="s">
        <v>592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172</v>
      </c>
      <c r="AU407" s="17" t="s">
        <v>83</v>
      </c>
    </row>
    <row r="408" s="13" customFormat="1">
      <c r="A408" s="13"/>
      <c r="B408" s="236"/>
      <c r="C408" s="237"/>
      <c r="D408" s="231" t="s">
        <v>131</v>
      </c>
      <c r="E408" s="238" t="s">
        <v>1</v>
      </c>
      <c r="F408" s="239" t="s">
        <v>593</v>
      </c>
      <c r="G408" s="237"/>
      <c r="H408" s="238" t="s">
        <v>1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131</v>
      </c>
      <c r="AU408" s="245" t="s">
        <v>83</v>
      </c>
      <c r="AV408" s="13" t="s">
        <v>81</v>
      </c>
      <c r="AW408" s="13" t="s">
        <v>30</v>
      </c>
      <c r="AX408" s="13" t="s">
        <v>73</v>
      </c>
      <c r="AY408" s="245" t="s">
        <v>120</v>
      </c>
    </row>
    <row r="409" s="14" customFormat="1">
      <c r="A409" s="14"/>
      <c r="B409" s="246"/>
      <c r="C409" s="247"/>
      <c r="D409" s="231" t="s">
        <v>131</v>
      </c>
      <c r="E409" s="248" t="s">
        <v>1</v>
      </c>
      <c r="F409" s="249" t="s">
        <v>586</v>
      </c>
      <c r="G409" s="247"/>
      <c r="H409" s="250">
        <v>214.5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131</v>
      </c>
      <c r="AU409" s="256" t="s">
        <v>83</v>
      </c>
      <c r="AV409" s="14" t="s">
        <v>83</v>
      </c>
      <c r="AW409" s="14" t="s">
        <v>30</v>
      </c>
      <c r="AX409" s="14" t="s">
        <v>81</v>
      </c>
      <c r="AY409" s="256" t="s">
        <v>120</v>
      </c>
    </row>
    <row r="410" s="14" customFormat="1">
      <c r="A410" s="14"/>
      <c r="B410" s="246"/>
      <c r="C410" s="247"/>
      <c r="D410" s="231" t="s">
        <v>131</v>
      </c>
      <c r="E410" s="247"/>
      <c r="F410" s="249" t="s">
        <v>594</v>
      </c>
      <c r="G410" s="247"/>
      <c r="H410" s="250">
        <v>6220.5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131</v>
      </c>
      <c r="AU410" s="256" t="s">
        <v>83</v>
      </c>
      <c r="AV410" s="14" t="s">
        <v>83</v>
      </c>
      <c r="AW410" s="14" t="s">
        <v>4</v>
      </c>
      <c r="AX410" s="14" t="s">
        <v>81</v>
      </c>
      <c r="AY410" s="256" t="s">
        <v>120</v>
      </c>
    </row>
    <row r="411" s="2" customFormat="1" ht="44.25" customHeight="1">
      <c r="A411" s="38"/>
      <c r="B411" s="39"/>
      <c r="C411" s="218" t="s">
        <v>595</v>
      </c>
      <c r="D411" s="218" t="s">
        <v>123</v>
      </c>
      <c r="E411" s="219" t="s">
        <v>596</v>
      </c>
      <c r="F411" s="220" t="s">
        <v>597</v>
      </c>
      <c r="G411" s="221" t="s">
        <v>508</v>
      </c>
      <c r="H411" s="222">
        <v>214.5</v>
      </c>
      <c r="I411" s="223"/>
      <c r="J411" s="224">
        <f>ROUND(I411*H411,2)</f>
        <v>0</v>
      </c>
      <c r="K411" s="220" t="s">
        <v>170</v>
      </c>
      <c r="L411" s="44"/>
      <c r="M411" s="225" t="s">
        <v>1</v>
      </c>
      <c r="N411" s="226" t="s">
        <v>38</v>
      </c>
      <c r="O411" s="91"/>
      <c r="P411" s="227">
        <f>O411*H411</f>
        <v>0</v>
      </c>
      <c r="Q411" s="227">
        <v>0</v>
      </c>
      <c r="R411" s="227">
        <f>Q411*H411</f>
        <v>0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127</v>
      </c>
      <c r="AT411" s="229" t="s">
        <v>123</v>
      </c>
      <c r="AU411" s="229" t="s">
        <v>83</v>
      </c>
      <c r="AY411" s="17" t="s">
        <v>120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81</v>
      </c>
      <c r="BK411" s="230">
        <f>ROUND(I411*H411,2)</f>
        <v>0</v>
      </c>
      <c r="BL411" s="17" t="s">
        <v>127</v>
      </c>
      <c r="BM411" s="229" t="s">
        <v>598</v>
      </c>
    </row>
    <row r="412" s="2" customFormat="1">
      <c r="A412" s="38"/>
      <c r="B412" s="39"/>
      <c r="C412" s="40"/>
      <c r="D412" s="231" t="s">
        <v>129</v>
      </c>
      <c r="E412" s="40"/>
      <c r="F412" s="232" t="s">
        <v>597</v>
      </c>
      <c r="G412" s="40"/>
      <c r="H412" s="40"/>
      <c r="I412" s="233"/>
      <c r="J412" s="40"/>
      <c r="K412" s="40"/>
      <c r="L412" s="44"/>
      <c r="M412" s="234"/>
      <c r="N412" s="235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129</v>
      </c>
      <c r="AU412" s="17" t="s">
        <v>83</v>
      </c>
    </row>
    <row r="413" s="2" customFormat="1">
      <c r="A413" s="38"/>
      <c r="B413" s="39"/>
      <c r="C413" s="40"/>
      <c r="D413" s="257" t="s">
        <v>172</v>
      </c>
      <c r="E413" s="40"/>
      <c r="F413" s="258" t="s">
        <v>599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172</v>
      </c>
      <c r="AU413" s="17" t="s">
        <v>83</v>
      </c>
    </row>
    <row r="414" s="14" customFormat="1">
      <c r="A414" s="14"/>
      <c r="B414" s="246"/>
      <c r="C414" s="247"/>
      <c r="D414" s="231" t="s">
        <v>131</v>
      </c>
      <c r="E414" s="248" t="s">
        <v>1</v>
      </c>
      <c r="F414" s="249" t="s">
        <v>586</v>
      </c>
      <c r="G414" s="247"/>
      <c r="H414" s="250">
        <v>214.5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131</v>
      </c>
      <c r="AU414" s="256" t="s">
        <v>83</v>
      </c>
      <c r="AV414" s="14" t="s">
        <v>83</v>
      </c>
      <c r="AW414" s="14" t="s">
        <v>30</v>
      </c>
      <c r="AX414" s="14" t="s">
        <v>81</v>
      </c>
      <c r="AY414" s="256" t="s">
        <v>120</v>
      </c>
    </row>
    <row r="415" s="12" customFormat="1" ht="22.8" customHeight="1">
      <c r="A415" s="12"/>
      <c r="B415" s="202"/>
      <c r="C415" s="203"/>
      <c r="D415" s="204" t="s">
        <v>72</v>
      </c>
      <c r="E415" s="216" t="s">
        <v>600</v>
      </c>
      <c r="F415" s="216" t="s">
        <v>601</v>
      </c>
      <c r="G415" s="203"/>
      <c r="H415" s="203"/>
      <c r="I415" s="206"/>
      <c r="J415" s="217">
        <f>BK415</f>
        <v>0</v>
      </c>
      <c r="K415" s="203"/>
      <c r="L415" s="208"/>
      <c r="M415" s="209"/>
      <c r="N415" s="210"/>
      <c r="O415" s="210"/>
      <c r="P415" s="211">
        <f>SUM(P416:P421)</f>
        <v>0</v>
      </c>
      <c r="Q415" s="210"/>
      <c r="R415" s="211">
        <f>SUM(R416:R421)</f>
        <v>0</v>
      </c>
      <c r="S415" s="210"/>
      <c r="T415" s="212">
        <f>SUM(T416:T421)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13" t="s">
        <v>81</v>
      </c>
      <c r="AT415" s="214" t="s">
        <v>72</v>
      </c>
      <c r="AU415" s="214" t="s">
        <v>81</v>
      </c>
      <c r="AY415" s="213" t="s">
        <v>120</v>
      </c>
      <c r="BK415" s="215">
        <f>SUM(BK416:BK421)</f>
        <v>0</v>
      </c>
    </row>
    <row r="416" s="2" customFormat="1" ht="16.5" customHeight="1">
      <c r="A416" s="38"/>
      <c r="B416" s="39"/>
      <c r="C416" s="218" t="s">
        <v>602</v>
      </c>
      <c r="D416" s="218" t="s">
        <v>123</v>
      </c>
      <c r="E416" s="219" t="s">
        <v>603</v>
      </c>
      <c r="F416" s="220" t="s">
        <v>604</v>
      </c>
      <c r="G416" s="221" t="s">
        <v>508</v>
      </c>
      <c r="H416" s="222">
        <v>14718.148999999999</v>
      </c>
      <c r="I416" s="223"/>
      <c r="J416" s="224">
        <f>ROUND(I416*H416,2)</f>
        <v>0</v>
      </c>
      <c r="K416" s="220" t="s">
        <v>170</v>
      </c>
      <c r="L416" s="44"/>
      <c r="M416" s="225" t="s">
        <v>1</v>
      </c>
      <c r="N416" s="226" t="s">
        <v>38</v>
      </c>
      <c r="O416" s="91"/>
      <c r="P416" s="227">
        <f>O416*H416</f>
        <v>0</v>
      </c>
      <c r="Q416" s="227">
        <v>0</v>
      </c>
      <c r="R416" s="227">
        <f>Q416*H416</f>
        <v>0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127</v>
      </c>
      <c r="AT416" s="229" t="s">
        <v>123</v>
      </c>
      <c r="AU416" s="229" t="s">
        <v>83</v>
      </c>
      <c r="AY416" s="17" t="s">
        <v>120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81</v>
      </c>
      <c r="BK416" s="230">
        <f>ROUND(I416*H416,2)</f>
        <v>0</v>
      </c>
      <c r="BL416" s="17" t="s">
        <v>127</v>
      </c>
      <c r="BM416" s="229" t="s">
        <v>605</v>
      </c>
    </row>
    <row r="417" s="2" customFormat="1">
      <c r="A417" s="38"/>
      <c r="B417" s="39"/>
      <c r="C417" s="40"/>
      <c r="D417" s="231" t="s">
        <v>129</v>
      </c>
      <c r="E417" s="40"/>
      <c r="F417" s="232" t="s">
        <v>606</v>
      </c>
      <c r="G417" s="40"/>
      <c r="H417" s="40"/>
      <c r="I417" s="233"/>
      <c r="J417" s="40"/>
      <c r="K417" s="40"/>
      <c r="L417" s="44"/>
      <c r="M417" s="234"/>
      <c r="N417" s="235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129</v>
      </c>
      <c r="AU417" s="17" t="s">
        <v>83</v>
      </c>
    </row>
    <row r="418" s="2" customFormat="1">
      <c r="A418" s="38"/>
      <c r="B418" s="39"/>
      <c r="C418" s="40"/>
      <c r="D418" s="257" t="s">
        <v>172</v>
      </c>
      <c r="E418" s="40"/>
      <c r="F418" s="258" t="s">
        <v>607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172</v>
      </c>
      <c r="AU418" s="17" t="s">
        <v>83</v>
      </c>
    </row>
    <row r="419" s="2" customFormat="1" ht="24.15" customHeight="1">
      <c r="A419" s="38"/>
      <c r="B419" s="39"/>
      <c r="C419" s="218" t="s">
        <v>608</v>
      </c>
      <c r="D419" s="218" t="s">
        <v>123</v>
      </c>
      <c r="E419" s="219" t="s">
        <v>609</v>
      </c>
      <c r="F419" s="220" t="s">
        <v>610</v>
      </c>
      <c r="G419" s="221" t="s">
        <v>508</v>
      </c>
      <c r="H419" s="222">
        <v>14718.148999999999</v>
      </c>
      <c r="I419" s="223"/>
      <c r="J419" s="224">
        <f>ROUND(I419*H419,2)</f>
        <v>0</v>
      </c>
      <c r="K419" s="220" t="s">
        <v>170</v>
      </c>
      <c r="L419" s="44"/>
      <c r="M419" s="225" t="s">
        <v>1</v>
      </c>
      <c r="N419" s="226" t="s">
        <v>38</v>
      </c>
      <c r="O419" s="91"/>
      <c r="P419" s="227">
        <f>O419*H419</f>
        <v>0</v>
      </c>
      <c r="Q419" s="227">
        <v>0</v>
      </c>
      <c r="R419" s="227">
        <f>Q419*H419</f>
        <v>0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127</v>
      </c>
      <c r="AT419" s="229" t="s">
        <v>123</v>
      </c>
      <c r="AU419" s="229" t="s">
        <v>83</v>
      </c>
      <c r="AY419" s="17" t="s">
        <v>120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81</v>
      </c>
      <c r="BK419" s="230">
        <f>ROUND(I419*H419,2)</f>
        <v>0</v>
      </c>
      <c r="BL419" s="17" t="s">
        <v>127</v>
      </c>
      <c r="BM419" s="229" t="s">
        <v>611</v>
      </c>
    </row>
    <row r="420" s="2" customFormat="1">
      <c r="A420" s="38"/>
      <c r="B420" s="39"/>
      <c r="C420" s="40"/>
      <c r="D420" s="231" t="s">
        <v>129</v>
      </c>
      <c r="E420" s="40"/>
      <c r="F420" s="232" t="s">
        <v>612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129</v>
      </c>
      <c r="AU420" s="17" t="s">
        <v>83</v>
      </c>
    </row>
    <row r="421" s="2" customFormat="1">
      <c r="A421" s="38"/>
      <c r="B421" s="39"/>
      <c r="C421" s="40"/>
      <c r="D421" s="257" t="s">
        <v>172</v>
      </c>
      <c r="E421" s="40"/>
      <c r="F421" s="258" t="s">
        <v>613</v>
      </c>
      <c r="G421" s="40"/>
      <c r="H421" s="40"/>
      <c r="I421" s="233"/>
      <c r="J421" s="40"/>
      <c r="K421" s="40"/>
      <c r="L421" s="44"/>
      <c r="M421" s="275"/>
      <c r="N421" s="276"/>
      <c r="O421" s="277"/>
      <c r="P421" s="277"/>
      <c r="Q421" s="277"/>
      <c r="R421" s="277"/>
      <c r="S421" s="277"/>
      <c r="T421" s="27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172</v>
      </c>
      <c r="AU421" s="17" t="s">
        <v>83</v>
      </c>
    </row>
    <row r="422" s="2" customFormat="1" ht="6.96" customHeight="1">
      <c r="A422" s="38"/>
      <c r="B422" s="66"/>
      <c r="C422" s="67"/>
      <c r="D422" s="67"/>
      <c r="E422" s="67"/>
      <c r="F422" s="67"/>
      <c r="G422" s="67"/>
      <c r="H422" s="67"/>
      <c r="I422" s="67"/>
      <c r="J422" s="67"/>
      <c r="K422" s="67"/>
      <c r="L422" s="44"/>
      <c r="M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</row>
  </sheetData>
  <sheetProtection sheet="1" autoFilter="0" formatColumns="0" formatRows="0" objects="1" scenarios="1" spinCount="100000" saltValue="xqaGMojByuNRj0IBFE1ZHj8yandB9FdTMP5h0658F4OADnI4wrUiJsfV9Az7/ebHC9G0G18RW6zrWbvqKfNJcw==" hashValue="Z8S1NHv4el1BYdd+2e8M0bOwjb5yYBDMA8ik6EiBpQbI3r5XeUH39m/uEsUSNdNGrdglQUjoWId6/m/HDRIecA==" algorithmName="SHA-512" password="CC35"/>
  <autoFilter ref="C122:K42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1_02/111251203"/>
    <hyperlink ref="F134" r:id="rId2" display="https://podminky.urs.cz/item/CS_URS_2021_02/112101101"/>
    <hyperlink ref="F140" r:id="rId3" display="https://podminky.urs.cz/item/CS_URS_2021_02/112101102"/>
    <hyperlink ref="F146" r:id="rId4" display="https://podminky.urs.cz/item/CS_URS_2021_02/112101105"/>
    <hyperlink ref="F152" r:id="rId5" display="https://podminky.urs.cz/item/CS_URS_2021_02/112153255"/>
    <hyperlink ref="F157" r:id="rId6" display="https://podminky.urs.cz/item/CS_URS_2021_02/112153256"/>
    <hyperlink ref="F162" r:id="rId7" display="https://podminky.urs.cz/item/CS_URS_2021_02/112153258"/>
    <hyperlink ref="F167" r:id="rId8" display="https://podminky.urs.cz/item/CS_URS_2021_02/112155115"/>
    <hyperlink ref="F172" r:id="rId9" display="https://podminky.urs.cz/item/CS_URS_2021_02/112155121"/>
    <hyperlink ref="F177" r:id="rId10" display="https://podminky.urs.cz/item/CS_URS_2021_02/112211111"/>
    <hyperlink ref="F182" r:id="rId11" display="https://podminky.urs.cz/item/CS_URS_2021_02/112211112"/>
    <hyperlink ref="F187" r:id="rId12" display="https://podminky.urs.cz/item/CS_URS_2021_02/112211113"/>
    <hyperlink ref="F192" r:id="rId13" display="https://podminky.urs.cz/item/CS_URS_2021_02/112211114"/>
    <hyperlink ref="F197" r:id="rId14" display="https://podminky.urs.cz/item/CS_URS_2021_02/129001101"/>
    <hyperlink ref="F205" r:id="rId15" display="https://podminky.urs.cz/item/CS_URS_2021_02/162201411"/>
    <hyperlink ref="F210" r:id="rId16" display="https://podminky.urs.cz/item/CS_URS_2021_02/162201412"/>
    <hyperlink ref="F215" r:id="rId17" display="https://podminky.urs.cz/item/CS_URS_2021_02/162201413"/>
    <hyperlink ref="F220" r:id="rId18" display="https://podminky.urs.cz/item/CS_URS_2021_02/162301931"/>
    <hyperlink ref="F223" r:id="rId19" display="https://podminky.urs.cz/item/CS_URS_2021_02/162301932"/>
    <hyperlink ref="F226" r:id="rId20" display="https://podminky.urs.cz/item/CS_URS_2021_02/162301933"/>
    <hyperlink ref="F229" r:id="rId21" display="https://podminky.urs.cz/item/CS_URS_2021_02/167151111"/>
    <hyperlink ref="F236" r:id="rId22" display="https://podminky.urs.cz/item/CS_URS_2021_02/174251201"/>
    <hyperlink ref="F241" r:id="rId23" display="https://podminky.urs.cz/item/CS_URS_2021_02/174251202"/>
    <hyperlink ref="F246" r:id="rId24" display="https://podminky.urs.cz/item/CS_URS_2021_02/174251204"/>
    <hyperlink ref="F251" r:id="rId25" display="https://podminky.urs.cz/item/CS_URS_2021_02/174251205"/>
    <hyperlink ref="F256" r:id="rId26" display="https://podminky.urs.cz/item/CS_URS_2021_02/174251206"/>
    <hyperlink ref="F275" r:id="rId27" display="https://podminky.urs.cz/item/CS_URS_2021_02/112155311"/>
    <hyperlink ref="F280" r:id="rId28" display="https://podminky.urs.cz/item/CS_URS_2021_02/112251101"/>
    <hyperlink ref="F286" r:id="rId29" display="https://podminky.urs.cz/item/CS_URS_2021_02/112251102"/>
    <hyperlink ref="F292" r:id="rId30" display="https://podminky.urs.cz/item/CS_URS_2021_02/112251104"/>
    <hyperlink ref="F298" r:id="rId31" display="https://podminky.urs.cz/item/CS_URS_2021_02/112251105"/>
    <hyperlink ref="F304" r:id="rId32" display="https://podminky.urs.cz/item/CS_URS_2021_02/112251107"/>
    <hyperlink ref="F310" r:id="rId33" display="https://podminky.urs.cz/item/CS_URS_2021_02/113154333"/>
    <hyperlink ref="F315" r:id="rId34" display="https://podminky.urs.cz/item/CS_URS_2021_02/114203104"/>
    <hyperlink ref="F323" r:id="rId35" display="https://podminky.urs.cz/item/CS_URS_2021_02/124153103"/>
    <hyperlink ref="F328" r:id="rId36" display="https://podminky.urs.cz/item/CS_URS_2021_02/127751112"/>
    <hyperlink ref="F334" r:id="rId37" display="https://podminky.urs.cz/item/CS_URS_2021_02/162551108"/>
    <hyperlink ref="F338" r:id="rId38" display="https://podminky.urs.cz/item/CS_URS_2021_02/164303101"/>
    <hyperlink ref="F343" r:id="rId39" display="https://podminky.urs.cz/item/CS_URS_2021_02/171201221"/>
    <hyperlink ref="F347" r:id="rId40" display="https://podminky.urs.cz/item/CS_URS_2021_02/171251101"/>
    <hyperlink ref="F355" r:id="rId41" display="https://podminky.urs.cz/item/CS_URS_2021_02/171251201"/>
    <hyperlink ref="F360" r:id="rId42" display="https://podminky.urs.cz/item/CS_URS_2021_02/462514161"/>
    <hyperlink ref="F368" r:id="rId43" display="https://podminky.urs.cz/item/CS_URS_2021_02/462514169"/>
    <hyperlink ref="F373" r:id="rId44" display="https://podminky.urs.cz/item/CS_URS_2021_02/463211158"/>
    <hyperlink ref="F381" r:id="rId45" display="https://podminky.urs.cz/item/CS_URS_2021_02/573231108"/>
    <hyperlink ref="F386" r:id="rId46" display="https://podminky.urs.cz/item/CS_URS_2021_02/577144121"/>
    <hyperlink ref="F392" r:id="rId47" display="https://podminky.urs.cz/item/CS_URS_2021_02/919732211"/>
    <hyperlink ref="F397" r:id="rId48" display="https://podminky.urs.cz/item/CS_URS_2021_02/919735111"/>
    <hyperlink ref="F403" r:id="rId49" display="https://podminky.urs.cz/item/CS_URS_2021_02/997221561"/>
    <hyperlink ref="F407" r:id="rId50" display="https://podminky.urs.cz/item/CS_URS_2021_02/997221569"/>
    <hyperlink ref="F413" r:id="rId51" display="https://podminky.urs.cz/item/CS_URS_2021_02/997221875"/>
    <hyperlink ref="F418" r:id="rId52" display="https://podminky.urs.cz/item/CS_URS_2021_02/998332011"/>
    <hyperlink ref="F421" r:id="rId53" display="https://podminky.urs.cz/item/CS_URS_2021_02/9983320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614</v>
      </c>
      <c r="H4" s="20"/>
    </row>
    <row r="5" s="1" customFormat="1" ht="12" customHeight="1">
      <c r="B5" s="20"/>
      <c r="C5" s="279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0" t="s">
        <v>16</v>
      </c>
      <c r="D6" s="281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22. 9. 2021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2"/>
      <c r="C9" s="283" t="s">
        <v>54</v>
      </c>
      <c r="D9" s="284" t="s">
        <v>55</v>
      </c>
      <c r="E9" s="284" t="s">
        <v>107</v>
      </c>
      <c r="F9" s="285" t="s">
        <v>615</v>
      </c>
      <c r="G9" s="191"/>
      <c r="H9" s="282"/>
    </row>
    <row r="10" s="2" customFormat="1" ht="26.4" customHeight="1">
      <c r="A10" s="38"/>
      <c r="B10" s="44"/>
      <c r="C10" s="286" t="s">
        <v>616</v>
      </c>
      <c r="D10" s="286" t="s">
        <v>85</v>
      </c>
      <c r="E10" s="38"/>
      <c r="F10" s="38"/>
      <c r="G10" s="38"/>
      <c r="H10" s="44"/>
    </row>
    <row r="11" s="2" customFormat="1" ht="16.8" customHeight="1">
      <c r="A11" s="38"/>
      <c r="B11" s="44"/>
      <c r="C11" s="287" t="s">
        <v>233</v>
      </c>
      <c r="D11" s="288" t="s">
        <v>233</v>
      </c>
      <c r="E11" s="289" t="s">
        <v>1</v>
      </c>
      <c r="F11" s="290">
        <v>1421.0999999999999</v>
      </c>
      <c r="G11" s="38"/>
      <c r="H11" s="44"/>
    </row>
    <row r="12" s="2" customFormat="1" ht="16.8" customHeight="1">
      <c r="A12" s="38"/>
      <c r="B12" s="44"/>
      <c r="C12" s="291" t="s">
        <v>1</v>
      </c>
      <c r="D12" s="291" t="s">
        <v>309</v>
      </c>
      <c r="E12" s="17" t="s">
        <v>1</v>
      </c>
      <c r="F12" s="292">
        <v>0</v>
      </c>
      <c r="G12" s="38"/>
      <c r="H12" s="44"/>
    </row>
    <row r="13" s="2" customFormat="1" ht="16.8" customHeight="1">
      <c r="A13" s="38"/>
      <c r="B13" s="44"/>
      <c r="C13" s="291" t="s">
        <v>233</v>
      </c>
      <c r="D13" s="291" t="s">
        <v>234</v>
      </c>
      <c r="E13" s="17" t="s">
        <v>1</v>
      </c>
      <c r="F13" s="292">
        <v>1421.0999999999999</v>
      </c>
      <c r="G13" s="38"/>
      <c r="H13" s="44"/>
    </row>
    <row r="14" s="2" customFormat="1" ht="16.8" customHeight="1">
      <c r="A14" s="38"/>
      <c r="B14" s="44"/>
      <c r="C14" s="293" t="s">
        <v>617</v>
      </c>
      <c r="D14" s="38"/>
      <c r="E14" s="38"/>
      <c r="F14" s="38"/>
      <c r="G14" s="38"/>
      <c r="H14" s="44"/>
    </row>
    <row r="15" s="2" customFormat="1">
      <c r="A15" s="38"/>
      <c r="B15" s="44"/>
      <c r="C15" s="291" t="s">
        <v>485</v>
      </c>
      <c r="D15" s="291" t="s">
        <v>486</v>
      </c>
      <c r="E15" s="17" t="s">
        <v>276</v>
      </c>
      <c r="F15" s="292">
        <v>1421.0999999999999</v>
      </c>
      <c r="G15" s="38"/>
      <c r="H15" s="44"/>
    </row>
    <row r="16" s="2" customFormat="1">
      <c r="A16" s="38"/>
      <c r="B16" s="44"/>
      <c r="C16" s="291" t="s">
        <v>499</v>
      </c>
      <c r="D16" s="291" t="s">
        <v>500</v>
      </c>
      <c r="E16" s="17" t="s">
        <v>276</v>
      </c>
      <c r="F16" s="292">
        <v>1421.0999999999999</v>
      </c>
      <c r="G16" s="38"/>
      <c r="H16" s="44"/>
    </row>
    <row r="17" s="2" customFormat="1" ht="16.8" customHeight="1">
      <c r="A17" s="38"/>
      <c r="B17" s="44"/>
      <c r="C17" s="291" t="s">
        <v>514</v>
      </c>
      <c r="D17" s="291" t="s">
        <v>515</v>
      </c>
      <c r="E17" s="17" t="s">
        <v>276</v>
      </c>
      <c r="F17" s="292">
        <v>2161.4000000000001</v>
      </c>
      <c r="G17" s="38"/>
      <c r="H17" s="44"/>
    </row>
    <row r="18" s="2" customFormat="1" ht="16.8" customHeight="1">
      <c r="A18" s="38"/>
      <c r="B18" s="44"/>
      <c r="C18" s="291" t="s">
        <v>377</v>
      </c>
      <c r="D18" s="291" t="s">
        <v>378</v>
      </c>
      <c r="E18" s="17" t="s">
        <v>276</v>
      </c>
      <c r="F18" s="292">
        <v>1421.0999999999999</v>
      </c>
      <c r="G18" s="38"/>
      <c r="H18" s="44"/>
    </row>
    <row r="19" s="2" customFormat="1" ht="16.8" customHeight="1">
      <c r="A19" s="38"/>
      <c r="B19" s="44"/>
      <c r="C19" s="287" t="s">
        <v>235</v>
      </c>
      <c r="D19" s="288" t="s">
        <v>235</v>
      </c>
      <c r="E19" s="289" t="s">
        <v>1</v>
      </c>
      <c r="F19" s="290">
        <v>5830</v>
      </c>
      <c r="G19" s="38"/>
      <c r="H19" s="44"/>
    </row>
    <row r="20" s="2" customFormat="1" ht="16.8" customHeight="1">
      <c r="A20" s="38"/>
      <c r="B20" s="44"/>
      <c r="C20" s="291" t="s">
        <v>1</v>
      </c>
      <c r="D20" s="291" t="s">
        <v>254</v>
      </c>
      <c r="E20" s="17" t="s">
        <v>1</v>
      </c>
      <c r="F20" s="292">
        <v>0</v>
      </c>
      <c r="G20" s="38"/>
      <c r="H20" s="44"/>
    </row>
    <row r="21" s="2" customFormat="1" ht="16.8" customHeight="1">
      <c r="A21" s="38"/>
      <c r="B21" s="44"/>
      <c r="C21" s="291" t="s">
        <v>235</v>
      </c>
      <c r="D21" s="291" t="s">
        <v>236</v>
      </c>
      <c r="E21" s="17" t="s">
        <v>1</v>
      </c>
      <c r="F21" s="292">
        <v>5830</v>
      </c>
      <c r="G21" s="38"/>
      <c r="H21" s="44"/>
    </row>
    <row r="22" s="2" customFormat="1" ht="16.8" customHeight="1">
      <c r="A22" s="38"/>
      <c r="B22" s="44"/>
      <c r="C22" s="293" t="s">
        <v>617</v>
      </c>
      <c r="D22" s="38"/>
      <c r="E22" s="38"/>
      <c r="F22" s="38"/>
      <c r="G22" s="38"/>
      <c r="H22" s="44"/>
    </row>
    <row r="23" s="2" customFormat="1">
      <c r="A23" s="38"/>
      <c r="B23" s="44"/>
      <c r="C23" s="291" t="s">
        <v>479</v>
      </c>
      <c r="D23" s="291" t="s">
        <v>480</v>
      </c>
      <c r="E23" s="17" t="s">
        <v>276</v>
      </c>
      <c r="F23" s="292">
        <v>5830</v>
      </c>
      <c r="G23" s="38"/>
      <c r="H23" s="44"/>
    </row>
    <row r="24" s="2" customFormat="1">
      <c r="A24" s="38"/>
      <c r="B24" s="44"/>
      <c r="C24" s="291" t="s">
        <v>492</v>
      </c>
      <c r="D24" s="291" t="s">
        <v>493</v>
      </c>
      <c r="E24" s="17" t="s">
        <v>276</v>
      </c>
      <c r="F24" s="292">
        <v>5089.6999999999998</v>
      </c>
      <c r="G24" s="38"/>
      <c r="H24" s="44"/>
    </row>
    <row r="25" s="2" customFormat="1" ht="16.8" customHeight="1">
      <c r="A25" s="38"/>
      <c r="B25" s="44"/>
      <c r="C25" s="291" t="s">
        <v>506</v>
      </c>
      <c r="D25" s="291" t="s">
        <v>507</v>
      </c>
      <c r="E25" s="17" t="s">
        <v>508</v>
      </c>
      <c r="F25" s="292">
        <v>8652.4899999999998</v>
      </c>
      <c r="G25" s="38"/>
      <c r="H25" s="44"/>
    </row>
    <row r="26" s="2" customFormat="1" ht="16.8" customHeight="1">
      <c r="A26" s="38"/>
      <c r="B26" s="44"/>
      <c r="C26" s="291" t="s">
        <v>521</v>
      </c>
      <c r="D26" s="291" t="s">
        <v>522</v>
      </c>
      <c r="E26" s="17" t="s">
        <v>276</v>
      </c>
      <c r="F26" s="292">
        <v>5089.6999999999998</v>
      </c>
      <c r="G26" s="38"/>
      <c r="H26" s="44"/>
    </row>
    <row r="27" s="2" customFormat="1" ht="16.8" customHeight="1">
      <c r="A27" s="38"/>
      <c r="B27" s="44"/>
      <c r="C27" s="287" t="s">
        <v>237</v>
      </c>
      <c r="D27" s="288" t="s">
        <v>237</v>
      </c>
      <c r="E27" s="289" t="s">
        <v>1</v>
      </c>
      <c r="F27" s="290">
        <v>740.29999999999995</v>
      </c>
      <c r="G27" s="38"/>
      <c r="H27" s="44"/>
    </row>
    <row r="28" s="2" customFormat="1" ht="16.8" customHeight="1">
      <c r="A28" s="38"/>
      <c r="B28" s="44"/>
      <c r="C28" s="291" t="s">
        <v>1</v>
      </c>
      <c r="D28" s="291" t="s">
        <v>254</v>
      </c>
      <c r="E28" s="17" t="s">
        <v>1</v>
      </c>
      <c r="F28" s="292">
        <v>0</v>
      </c>
      <c r="G28" s="38"/>
      <c r="H28" s="44"/>
    </row>
    <row r="29" s="2" customFormat="1" ht="16.8" customHeight="1">
      <c r="A29" s="38"/>
      <c r="B29" s="44"/>
      <c r="C29" s="291" t="s">
        <v>237</v>
      </c>
      <c r="D29" s="291" t="s">
        <v>238</v>
      </c>
      <c r="E29" s="17" t="s">
        <v>1</v>
      </c>
      <c r="F29" s="292">
        <v>740.29999999999995</v>
      </c>
      <c r="G29" s="38"/>
      <c r="H29" s="44"/>
    </row>
    <row r="30" s="2" customFormat="1" ht="16.8" customHeight="1">
      <c r="A30" s="38"/>
      <c r="B30" s="44"/>
      <c r="C30" s="293" t="s">
        <v>617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291" t="s">
        <v>514</v>
      </c>
      <c r="D31" s="291" t="s">
        <v>515</v>
      </c>
      <c r="E31" s="17" t="s">
        <v>276</v>
      </c>
      <c r="F31" s="292">
        <v>2161.4000000000001</v>
      </c>
      <c r="G31" s="38"/>
      <c r="H31" s="44"/>
    </row>
    <row r="32" s="2" customFormat="1">
      <c r="A32" s="38"/>
      <c r="B32" s="44"/>
      <c r="C32" s="291" t="s">
        <v>492</v>
      </c>
      <c r="D32" s="291" t="s">
        <v>493</v>
      </c>
      <c r="E32" s="17" t="s">
        <v>276</v>
      </c>
      <c r="F32" s="292">
        <v>5089.6999999999998</v>
      </c>
      <c r="G32" s="38"/>
      <c r="H32" s="44"/>
    </row>
    <row r="33" s="2" customFormat="1" ht="16.8" customHeight="1">
      <c r="A33" s="38"/>
      <c r="B33" s="44"/>
      <c r="C33" s="291" t="s">
        <v>371</v>
      </c>
      <c r="D33" s="291" t="s">
        <v>372</v>
      </c>
      <c r="E33" s="17" t="s">
        <v>276</v>
      </c>
      <c r="F33" s="292">
        <v>740.29999999999995</v>
      </c>
      <c r="G33" s="38"/>
      <c r="H33" s="44"/>
    </row>
    <row r="34" s="2" customFormat="1" ht="16.8" customHeight="1">
      <c r="A34" s="38"/>
      <c r="B34" s="44"/>
      <c r="C34" s="291" t="s">
        <v>506</v>
      </c>
      <c r="D34" s="291" t="s">
        <v>507</v>
      </c>
      <c r="E34" s="17" t="s">
        <v>508</v>
      </c>
      <c r="F34" s="292">
        <v>8652.4899999999998</v>
      </c>
      <c r="G34" s="38"/>
      <c r="H34" s="44"/>
    </row>
    <row r="35" s="2" customFormat="1" ht="16.8" customHeight="1">
      <c r="A35" s="38"/>
      <c r="B35" s="44"/>
      <c r="C35" s="291" t="s">
        <v>521</v>
      </c>
      <c r="D35" s="291" t="s">
        <v>522</v>
      </c>
      <c r="E35" s="17" t="s">
        <v>276</v>
      </c>
      <c r="F35" s="292">
        <v>5089.6999999999998</v>
      </c>
      <c r="G35" s="38"/>
      <c r="H35" s="44"/>
    </row>
    <row r="36" s="2" customFormat="1" ht="7.44" customHeight="1">
      <c r="A36" s="38"/>
      <c r="B36" s="170"/>
      <c r="C36" s="171"/>
      <c r="D36" s="171"/>
      <c r="E36" s="171"/>
      <c r="F36" s="171"/>
      <c r="G36" s="171"/>
      <c r="H36" s="44"/>
    </row>
    <row r="37" s="2" customFormat="1">
      <c r="A37" s="38"/>
      <c r="B37" s="38"/>
      <c r="C37" s="38"/>
      <c r="D37" s="38"/>
      <c r="E37" s="38"/>
      <c r="F37" s="38"/>
      <c r="G37" s="38"/>
      <c r="H37" s="38"/>
    </row>
  </sheetData>
  <sheetProtection sheet="1" formatColumns="0" formatRows="0" objects="1" scenarios="1" spinCount="100000" saltValue="tka/1e9MeXWtevg9v3ttjtZWJaNBJoRkGKqlatTvsFZlw/xS0+o4m6VoqAFIV+1g6+2iYq6DppmFbFWBNSRCEQ==" hashValue="uEhI6P3dI5M+4o+IVJ6s8ZlSU/8Zn8+nOcqSV0kSvM9Zx7U+YOYO+yzcHFn/J++A7FMTaMktTmhGF7VYKtPJa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PETR-LB\petrh</dc:creator>
  <cp:lastModifiedBy>PETR-LB\petrh</cp:lastModifiedBy>
  <dcterms:created xsi:type="dcterms:W3CDTF">2021-11-01T07:58:18Z</dcterms:created>
  <dcterms:modified xsi:type="dcterms:W3CDTF">2021-11-01T07:58:23Z</dcterms:modified>
</cp:coreProperties>
</file>